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520" tabRatio="627" activeTab="1"/>
  </bookViews>
  <sheets>
    <sheet name="总表" sheetId="1" r:id="rId1"/>
    <sheet name="分县市区表" sheetId="2" r:id="rId2"/>
  </sheets>
  <definedNames>
    <definedName name="_xlnm.Print_Titles" localSheetId="1">'分县市区表'!$1:$6</definedName>
  </definedNames>
  <calcPr fullCalcOnLoad="1"/>
</workbook>
</file>

<file path=xl/sharedStrings.xml><?xml version="1.0" encoding="utf-8"?>
<sst xmlns="http://schemas.openxmlformats.org/spreadsheetml/2006/main" count="363" uniqueCount="73">
  <si>
    <t>县市区</t>
  </si>
  <si>
    <t>解决城镇普通中小学大班额问题需增加的班数（个）</t>
  </si>
  <si>
    <t>建设数量      （所）</t>
  </si>
  <si>
    <t>新增学位数 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</si>
  <si>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</si>
  <si>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</si>
  <si>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</si>
  <si>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</si>
  <si>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</si>
  <si>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解决目前大班额问题需要增加的班数（个）</t>
  </si>
  <si>
    <t>解决新增学龄人口需要增加的班数（个）</t>
  </si>
  <si>
    <t>总计               （个）</t>
  </si>
  <si>
    <t>小计</t>
  </si>
  <si>
    <t>小学</t>
  </si>
  <si>
    <t>初中</t>
  </si>
  <si>
    <t>高中</t>
  </si>
  <si>
    <t>完成年度</t>
  </si>
  <si>
    <t>总计</t>
  </si>
  <si>
    <t>2015</t>
  </si>
  <si>
    <t>2016</t>
  </si>
  <si>
    <t>2017</t>
  </si>
  <si>
    <t>烟台市</t>
  </si>
  <si>
    <t>芝罘区</t>
  </si>
  <si>
    <t>福山区</t>
  </si>
  <si>
    <t>牟平区</t>
  </si>
  <si>
    <t>莱山区</t>
  </si>
  <si>
    <t>开发区</t>
  </si>
  <si>
    <t>高新区</t>
  </si>
  <si>
    <t>龙口市</t>
  </si>
  <si>
    <t>莱阳市</t>
  </si>
  <si>
    <t>莱州市</t>
  </si>
  <si>
    <t>蓬莱市</t>
  </si>
  <si>
    <t>招远市</t>
  </si>
  <si>
    <t>栖霞市</t>
  </si>
  <si>
    <t>海阳市</t>
  </si>
  <si>
    <t>长岛县</t>
  </si>
  <si>
    <t>序号</t>
  </si>
  <si>
    <t>类别</t>
  </si>
  <si>
    <t>新增学位数（个）</t>
  </si>
  <si>
    <t>合计</t>
  </si>
  <si>
    <t>改扩建（79所）</t>
  </si>
  <si>
    <t>九年一贯制学校</t>
  </si>
  <si>
    <t>小学部</t>
  </si>
  <si>
    <t>初中部</t>
  </si>
  <si>
    <t>新建（90所）</t>
  </si>
  <si>
    <t>改扩建（7所）</t>
  </si>
  <si>
    <t>新建（20所）</t>
  </si>
  <si>
    <t>改扩建（5所）</t>
  </si>
  <si>
    <t>改扩建（2所）</t>
  </si>
  <si>
    <t>新建（1所）</t>
  </si>
  <si>
    <t>新建（6所）</t>
  </si>
  <si>
    <t>新建（5所）</t>
  </si>
  <si>
    <t>改扩建（X所）</t>
  </si>
  <si>
    <t>新建（3所）</t>
  </si>
  <si>
    <t>改扩建（4所）</t>
  </si>
  <si>
    <t>改扩建（17所）</t>
  </si>
  <si>
    <t>新建（7所）</t>
  </si>
  <si>
    <t>改扩建（3所）</t>
  </si>
  <si>
    <t>新建（2所）</t>
  </si>
  <si>
    <t>改扩建（11所）</t>
  </si>
  <si>
    <t>改扩建14所</t>
  </si>
  <si>
    <t>新建25所</t>
  </si>
  <si>
    <t>改扩建（0所）</t>
  </si>
  <si>
    <t>新建（X所）</t>
  </si>
  <si>
    <t>九年一贯制学校</t>
  </si>
  <si>
    <t>小学部</t>
  </si>
  <si>
    <t>初中部</t>
  </si>
  <si>
    <t>新建     （X所）</t>
  </si>
  <si>
    <t>改扩建（X所）</t>
  </si>
  <si>
    <t>改扩建（1所）</t>
  </si>
  <si>
    <t>新建     （3所）</t>
  </si>
  <si>
    <t>烟台市解决城镇普通中小学大班额问题规划总表</t>
  </si>
  <si>
    <t>烟台市解决城镇普通中小学大班额问题规划表（分县市区）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</si>
</sst>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;@"/>
    <numFmt numFmtId="179" formatCode="0.0_ "/>
    <numFmt numFmtId="180" formatCode="0.0_);[Red]\(0.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2"/>
      <name val="宋体"/>
      <family val="0"/>
    </font>
    <font>
      <sz val="8"/>
      <name val="宋体"/>
      <family val="0"/>
    </font>
    <font>
      <sz val="2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99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 textRotation="255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textRotation="255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2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shrinkToFit="1"/>
      <protection/>
    </xf>
    <xf numFmtId="177" fontId="3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shrinkToFit="1"/>
      <protection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textRotation="255" wrapText="1"/>
    </xf>
    <xf numFmtId="176" fontId="1" fillId="0" borderId="10" xfId="0" applyNumberFormat="1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textRotation="255" wrapText="1"/>
    </xf>
    <xf numFmtId="176" fontId="3" fillId="0" borderId="15" xfId="0" applyNumberFormat="1" applyFont="1" applyBorder="1" applyAlignment="1">
      <alignment horizontal="center" vertical="center" textRotation="255" wrapText="1"/>
    </xf>
    <xf numFmtId="176" fontId="3" fillId="0" borderId="16" xfId="0" applyNumberFormat="1" applyFont="1" applyBorder="1" applyAlignment="1">
      <alignment horizontal="center" vertical="center" textRotation="255" wrapText="1"/>
    </xf>
    <xf numFmtId="176" fontId="3" fillId="0" borderId="10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3" fillId="0" borderId="10" xfId="41" applyNumberFormat="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shrinkToFit="1"/>
      <protection/>
    </xf>
    <xf numFmtId="0" fontId="3" fillId="0" borderId="16" xfId="41" applyFont="1" applyBorder="1" applyAlignment="1">
      <alignment horizontal="center" vertical="center" shrinkToFit="1"/>
      <protection/>
    </xf>
    <xf numFmtId="0" fontId="3" fillId="0" borderId="12" xfId="41" applyNumberFormat="1" applyFont="1" applyFill="1" applyBorder="1" applyAlignment="1">
      <alignment horizontal="center" vertical="center" wrapText="1"/>
      <protection/>
    </xf>
    <xf numFmtId="0" fontId="3" fillId="0" borderId="14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Border="1" applyAlignment="1">
      <alignment horizontal="center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3" fillId="0" borderId="12" xfId="41" applyNumberFormat="1" applyFont="1" applyFill="1" applyBorder="1" applyAlignment="1">
      <alignment horizontal="center" vertical="center" wrapText="1"/>
      <protection/>
    </xf>
    <xf numFmtId="177" fontId="3" fillId="0" borderId="14" xfId="41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textRotation="255" wrapText="1"/>
    </xf>
    <xf numFmtId="176" fontId="1" fillId="0" borderId="18" xfId="0" applyNumberFormat="1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分县市区表" xfId="41"/>
    <cellStyle name="常规_总表" xfId="42"/>
    <cellStyle name="常规_总表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showZeros="0" workbookViewId="0" topLeftCell="A10">
      <selection activeCell="AD7" sqref="AD7"/>
    </sheetView>
  </sheetViews>
  <sheetFormatPr defaultColWidth="10.75390625" defaultRowHeight="14.25"/>
  <cols>
    <col min="1" max="1" width="6.625" style="23" customWidth="1"/>
    <col min="2" max="13" width="4.25390625" style="23" customWidth="1"/>
    <col min="14" max="14" width="3.50390625" style="23" customWidth="1"/>
    <col min="15" max="15" width="3.25390625" style="23" customWidth="1"/>
    <col min="16" max="16" width="3.625" style="23" customWidth="1"/>
    <col min="17" max="17" width="3.25390625" style="23" customWidth="1"/>
    <col min="18" max="18" width="6.25390625" style="23" customWidth="1"/>
    <col min="19" max="19" width="5.50390625" style="23" customWidth="1"/>
    <col min="20" max="20" width="5.75390625" style="23" customWidth="1"/>
    <col min="21" max="21" width="5.50390625" style="23" customWidth="1"/>
    <col min="22" max="22" width="4.875" style="23" customWidth="1"/>
    <col min="23" max="24" width="4.375" style="23" customWidth="1"/>
    <col min="25" max="25" width="4.625" style="23" customWidth="1"/>
    <col min="26" max="26" width="7.75390625" style="23" customWidth="1"/>
    <col min="27" max="29" width="6.25390625" style="23" customWidth="1"/>
    <col min="30" max="33" width="5.375" style="2" customWidth="1"/>
    <col min="34" max="35" width="7.125" style="2" customWidth="1"/>
    <col min="36" max="37" width="6.375" style="2" customWidth="1"/>
    <col min="38" max="41" width="4.50390625" style="23" customWidth="1"/>
    <col min="42" max="16384" width="10.75390625" style="23" customWidth="1"/>
  </cols>
  <sheetData>
    <row r="1" spans="1:41" ht="26.25" customHeigh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2:41" ht="23.25" customHeight="1">
      <c r="B2" s="57"/>
      <c r="C2" s="57"/>
      <c r="D2" s="57"/>
      <c r="E2" s="57"/>
      <c r="F2" s="57"/>
      <c r="G2" s="57"/>
      <c r="H2" s="5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5"/>
      <c r="AE2" s="5"/>
      <c r="AF2" s="5"/>
      <c r="AG2" s="5"/>
      <c r="AH2" s="5"/>
      <c r="AI2" s="5"/>
      <c r="AJ2" s="5"/>
      <c r="AK2" s="5"/>
      <c r="AL2" s="24"/>
      <c r="AM2" s="24"/>
      <c r="AN2" s="24"/>
      <c r="AO2" s="24"/>
    </row>
    <row r="3" spans="1:41" s="20" customFormat="1" ht="41.25" customHeight="1">
      <c r="A3" s="55" t="s">
        <v>0</v>
      </c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2</v>
      </c>
      <c r="O3" s="53"/>
      <c r="P3" s="53"/>
      <c r="Q3" s="53"/>
      <c r="R3" s="53" t="s">
        <v>3</v>
      </c>
      <c r="S3" s="53"/>
      <c r="T3" s="53"/>
      <c r="U3" s="53"/>
      <c r="V3" s="53" t="s">
        <v>4</v>
      </c>
      <c r="W3" s="53"/>
      <c r="X3" s="53"/>
      <c r="Y3" s="53"/>
      <c r="Z3" s="53" t="s">
        <v>5</v>
      </c>
      <c r="AA3" s="53"/>
      <c r="AB3" s="53"/>
      <c r="AC3" s="53"/>
      <c r="AD3" s="54" t="s">
        <v>6</v>
      </c>
      <c r="AE3" s="54"/>
      <c r="AF3" s="54"/>
      <c r="AG3" s="54"/>
      <c r="AH3" s="54" t="s">
        <v>7</v>
      </c>
      <c r="AI3" s="54"/>
      <c r="AJ3" s="54"/>
      <c r="AK3" s="54"/>
      <c r="AL3" s="53" t="s">
        <v>8</v>
      </c>
      <c r="AM3" s="53"/>
      <c r="AN3" s="53"/>
      <c r="AO3" s="53"/>
    </row>
    <row r="4" spans="1:41" s="20" customFormat="1" ht="41.25" customHeight="1">
      <c r="A4" s="55"/>
      <c r="B4" s="53" t="s">
        <v>9</v>
      </c>
      <c r="C4" s="53"/>
      <c r="D4" s="53"/>
      <c r="E4" s="53"/>
      <c r="F4" s="53" t="s">
        <v>10</v>
      </c>
      <c r="G4" s="53"/>
      <c r="H4" s="53"/>
      <c r="I4" s="53"/>
      <c r="J4" s="53" t="s">
        <v>11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  <c r="AE4" s="54"/>
      <c r="AF4" s="54"/>
      <c r="AG4" s="54"/>
      <c r="AH4" s="54"/>
      <c r="AI4" s="54"/>
      <c r="AJ4" s="54"/>
      <c r="AK4" s="54"/>
      <c r="AL4" s="53"/>
      <c r="AM4" s="53"/>
      <c r="AN4" s="53"/>
      <c r="AO4" s="53"/>
    </row>
    <row r="5" spans="1:41" s="20" customFormat="1" ht="41.25" customHeight="1">
      <c r="A5" s="55"/>
      <c r="B5" s="53" t="s">
        <v>12</v>
      </c>
      <c r="C5" s="53" t="s">
        <v>13</v>
      </c>
      <c r="D5" s="53" t="s">
        <v>14</v>
      </c>
      <c r="E5" s="53" t="s">
        <v>15</v>
      </c>
      <c r="F5" s="53" t="s">
        <v>12</v>
      </c>
      <c r="G5" s="53" t="s">
        <v>13</v>
      </c>
      <c r="H5" s="53" t="s">
        <v>14</v>
      </c>
      <c r="I5" s="53" t="s">
        <v>15</v>
      </c>
      <c r="J5" s="53" t="s">
        <v>12</v>
      </c>
      <c r="K5" s="53" t="s">
        <v>13</v>
      </c>
      <c r="L5" s="53" t="s">
        <v>14</v>
      </c>
      <c r="M5" s="53" t="s">
        <v>15</v>
      </c>
      <c r="N5" s="53" t="s">
        <v>16</v>
      </c>
      <c r="O5" s="53"/>
      <c r="P5" s="53"/>
      <c r="Q5" s="53"/>
      <c r="R5" s="53" t="s">
        <v>16</v>
      </c>
      <c r="S5" s="53"/>
      <c r="T5" s="53"/>
      <c r="U5" s="53"/>
      <c r="V5" s="53" t="s">
        <v>16</v>
      </c>
      <c r="W5" s="53"/>
      <c r="X5" s="53"/>
      <c r="Y5" s="53"/>
      <c r="Z5" s="53" t="s">
        <v>16</v>
      </c>
      <c r="AA5" s="53"/>
      <c r="AB5" s="53"/>
      <c r="AC5" s="53"/>
      <c r="AD5" s="54" t="s">
        <v>16</v>
      </c>
      <c r="AE5" s="54"/>
      <c r="AF5" s="54"/>
      <c r="AG5" s="54"/>
      <c r="AH5" s="54" t="s">
        <v>16</v>
      </c>
      <c r="AI5" s="54"/>
      <c r="AJ5" s="54"/>
      <c r="AK5" s="54"/>
      <c r="AL5" s="53" t="s">
        <v>16</v>
      </c>
      <c r="AM5" s="53"/>
      <c r="AN5" s="53"/>
      <c r="AO5" s="53"/>
    </row>
    <row r="6" spans="1:41" s="20" customFormat="1" ht="41.25" customHeight="1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19" t="s">
        <v>17</v>
      </c>
      <c r="O6" s="19" t="s">
        <v>18</v>
      </c>
      <c r="P6" s="19" t="s">
        <v>19</v>
      </c>
      <c r="Q6" s="19" t="s">
        <v>20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17</v>
      </c>
      <c r="W6" s="19" t="s">
        <v>18</v>
      </c>
      <c r="X6" s="19" t="s">
        <v>19</v>
      </c>
      <c r="Y6" s="19" t="s">
        <v>20</v>
      </c>
      <c r="Z6" s="19" t="s">
        <v>17</v>
      </c>
      <c r="AA6" s="19" t="s">
        <v>18</v>
      </c>
      <c r="AB6" s="19" t="s">
        <v>19</v>
      </c>
      <c r="AC6" s="19" t="s">
        <v>20</v>
      </c>
      <c r="AD6" s="27" t="s">
        <v>17</v>
      </c>
      <c r="AE6" s="27" t="s">
        <v>18</v>
      </c>
      <c r="AF6" s="27" t="s">
        <v>19</v>
      </c>
      <c r="AG6" s="27" t="s">
        <v>20</v>
      </c>
      <c r="AH6" s="27" t="s">
        <v>17</v>
      </c>
      <c r="AI6" s="27" t="s">
        <v>18</v>
      </c>
      <c r="AJ6" s="27" t="s">
        <v>19</v>
      </c>
      <c r="AK6" s="27" t="s">
        <v>20</v>
      </c>
      <c r="AL6" s="19" t="s">
        <v>17</v>
      </c>
      <c r="AM6" s="19" t="s">
        <v>18</v>
      </c>
      <c r="AN6" s="19" t="s">
        <v>19</v>
      </c>
      <c r="AO6" s="19" t="s">
        <v>20</v>
      </c>
    </row>
    <row r="7" spans="1:41" s="20" customFormat="1" ht="41.25" customHeight="1">
      <c r="A7" s="21" t="s">
        <v>21</v>
      </c>
      <c r="B7" s="21">
        <f>SUM(B8:B21)</f>
        <v>1339</v>
      </c>
      <c r="C7" s="21">
        <f aca="true" t="shared" si="0" ref="C7:AO7">SUM(C8:C21)</f>
        <v>896</v>
      </c>
      <c r="D7" s="21">
        <f t="shared" si="0"/>
        <v>316</v>
      </c>
      <c r="E7" s="21">
        <f t="shared" si="0"/>
        <v>118</v>
      </c>
      <c r="F7" s="21">
        <f t="shared" si="0"/>
        <v>1261</v>
      </c>
      <c r="G7" s="21">
        <f t="shared" si="0"/>
        <v>760</v>
      </c>
      <c r="H7" s="21">
        <f t="shared" si="0"/>
        <v>471</v>
      </c>
      <c r="I7" s="21">
        <f t="shared" si="0"/>
        <v>31</v>
      </c>
      <c r="J7" s="21">
        <f t="shared" si="0"/>
        <v>2600</v>
      </c>
      <c r="K7" s="21">
        <f t="shared" si="0"/>
        <v>1656</v>
      </c>
      <c r="L7" s="21">
        <f t="shared" si="0"/>
        <v>787</v>
      </c>
      <c r="M7" s="21">
        <f t="shared" si="0"/>
        <v>149</v>
      </c>
      <c r="N7" s="21">
        <f t="shared" si="0"/>
        <v>178</v>
      </c>
      <c r="O7" s="21">
        <f t="shared" si="0"/>
        <v>55</v>
      </c>
      <c r="P7" s="21">
        <f t="shared" si="0"/>
        <v>65</v>
      </c>
      <c r="Q7" s="21">
        <f t="shared" si="0"/>
        <v>58</v>
      </c>
      <c r="R7" s="21">
        <f t="shared" si="0"/>
        <v>125357</v>
      </c>
      <c r="S7" s="21">
        <f t="shared" si="0"/>
        <v>25631</v>
      </c>
      <c r="T7" s="21">
        <f t="shared" si="0"/>
        <v>39708</v>
      </c>
      <c r="U7" s="21">
        <f t="shared" si="0"/>
        <v>60018</v>
      </c>
      <c r="V7" s="21">
        <f t="shared" si="0"/>
        <v>2662</v>
      </c>
      <c r="W7" s="21">
        <f t="shared" si="0"/>
        <v>551</v>
      </c>
      <c r="X7" s="21">
        <f t="shared" si="0"/>
        <v>833</v>
      </c>
      <c r="Y7" s="21">
        <f t="shared" si="0"/>
        <v>1278</v>
      </c>
      <c r="Z7" s="21">
        <f t="shared" si="0"/>
        <v>1552264</v>
      </c>
      <c r="AA7" s="21">
        <f t="shared" si="0"/>
        <v>436504</v>
      </c>
      <c r="AB7" s="21">
        <f t="shared" si="0"/>
        <v>465495</v>
      </c>
      <c r="AC7" s="21">
        <f t="shared" si="0"/>
        <v>650265</v>
      </c>
      <c r="AD7" s="28">
        <f t="shared" si="0"/>
        <v>4667.284414414414</v>
      </c>
      <c r="AE7" s="28">
        <f t="shared" si="0"/>
        <v>1044.6</v>
      </c>
      <c r="AF7" s="28">
        <f t="shared" si="0"/>
        <v>1219.9105105105107</v>
      </c>
      <c r="AG7" s="28">
        <f t="shared" si="0"/>
        <v>2402.773903903904</v>
      </c>
      <c r="AH7" s="28">
        <f>SUM(AH8:AH21)</f>
        <v>620960</v>
      </c>
      <c r="AI7" s="21">
        <f t="shared" si="0"/>
        <v>189243.4</v>
      </c>
      <c r="AJ7" s="21">
        <f t="shared" si="0"/>
        <v>177938.85</v>
      </c>
      <c r="AK7" s="21">
        <f t="shared" si="0"/>
        <v>253777.75</v>
      </c>
      <c r="AL7" s="21">
        <f t="shared" si="0"/>
        <v>4911</v>
      </c>
      <c r="AM7" s="21">
        <f t="shared" si="0"/>
        <v>586</v>
      </c>
      <c r="AN7" s="21">
        <f t="shared" si="0"/>
        <v>2355</v>
      </c>
      <c r="AO7" s="21">
        <f t="shared" si="0"/>
        <v>1970</v>
      </c>
    </row>
    <row r="8" spans="1:41" s="20" customFormat="1" ht="41.25" customHeight="1">
      <c r="A8" s="21" t="s">
        <v>22</v>
      </c>
      <c r="B8" s="18">
        <v>121</v>
      </c>
      <c r="C8" s="18">
        <v>95</v>
      </c>
      <c r="D8" s="18">
        <v>6</v>
      </c>
      <c r="E8" s="18">
        <v>20</v>
      </c>
      <c r="F8" s="18">
        <v>116</v>
      </c>
      <c r="G8" s="18">
        <v>78</v>
      </c>
      <c r="H8" s="18">
        <v>16</v>
      </c>
      <c r="I8" s="18">
        <v>22</v>
      </c>
      <c r="J8" s="18">
        <v>237</v>
      </c>
      <c r="K8" s="18">
        <v>173</v>
      </c>
      <c r="L8" s="18">
        <v>22</v>
      </c>
      <c r="M8" s="18">
        <v>42</v>
      </c>
      <c r="N8" s="18">
        <f>O8+P8+Q8</f>
        <v>27</v>
      </c>
      <c r="O8" s="18">
        <v>10</v>
      </c>
      <c r="P8" s="18">
        <v>9</v>
      </c>
      <c r="Q8" s="18">
        <v>8</v>
      </c>
      <c r="R8" s="18">
        <f>S8+T8+U8</f>
        <v>14595</v>
      </c>
      <c r="S8" s="18">
        <v>5395</v>
      </c>
      <c r="T8" s="18">
        <v>3500</v>
      </c>
      <c r="U8" s="18">
        <v>5700</v>
      </c>
      <c r="V8" s="18">
        <v>315</v>
      </c>
      <c r="W8" s="18">
        <v>115</v>
      </c>
      <c r="X8" s="18">
        <v>76</v>
      </c>
      <c r="Y8" s="18">
        <v>124</v>
      </c>
      <c r="Z8" s="18">
        <f>AA8+AB8+AC8</f>
        <v>415880</v>
      </c>
      <c r="AA8" s="18">
        <v>234576</v>
      </c>
      <c r="AB8" s="18">
        <v>88031</v>
      </c>
      <c r="AC8" s="18">
        <v>93273</v>
      </c>
      <c r="AD8" s="27">
        <f>AE8+AG8+AF8</f>
        <v>1260.4</v>
      </c>
      <c r="AE8" s="27">
        <v>635.1</v>
      </c>
      <c r="AF8" s="27">
        <v>274.9</v>
      </c>
      <c r="AG8" s="27">
        <v>350.4</v>
      </c>
      <c r="AH8" s="27">
        <f>AI8+AJ8+AK8</f>
        <v>192000</v>
      </c>
      <c r="AI8" s="27">
        <v>101200</v>
      </c>
      <c r="AJ8" s="27">
        <v>44150</v>
      </c>
      <c r="AK8" s="27">
        <v>46650</v>
      </c>
      <c r="AL8" s="18">
        <v>420</v>
      </c>
      <c r="AM8" s="18">
        <v>0</v>
      </c>
      <c r="AN8" s="18">
        <v>210</v>
      </c>
      <c r="AO8" s="18">
        <v>210</v>
      </c>
    </row>
    <row r="9" spans="1:41" s="20" customFormat="1" ht="41.25" customHeight="1">
      <c r="A9" s="21" t="s">
        <v>23</v>
      </c>
      <c r="B9" s="18">
        <v>126</v>
      </c>
      <c r="C9" s="18">
        <v>83</v>
      </c>
      <c r="D9" s="18">
        <v>43</v>
      </c>
      <c r="E9" s="18">
        <v>0</v>
      </c>
      <c r="F9" s="18">
        <v>93</v>
      </c>
      <c r="G9" s="18">
        <v>61</v>
      </c>
      <c r="H9" s="18">
        <v>32</v>
      </c>
      <c r="I9" s="18">
        <v>0</v>
      </c>
      <c r="J9" s="18">
        <v>219</v>
      </c>
      <c r="K9" s="18">
        <v>144</v>
      </c>
      <c r="L9" s="18">
        <v>75</v>
      </c>
      <c r="M9" s="18">
        <v>0</v>
      </c>
      <c r="N9" s="18">
        <v>9</v>
      </c>
      <c r="O9" s="18">
        <v>0</v>
      </c>
      <c r="P9" s="18">
        <v>3</v>
      </c>
      <c r="Q9" s="18">
        <v>6</v>
      </c>
      <c r="R9" s="18">
        <v>11180</v>
      </c>
      <c r="S9" s="18">
        <v>0</v>
      </c>
      <c r="T9" s="18">
        <v>3025</v>
      </c>
      <c r="U9" s="18">
        <v>8155</v>
      </c>
      <c r="V9" s="18">
        <v>238</v>
      </c>
      <c r="W9" s="18">
        <v>0</v>
      </c>
      <c r="X9" s="18">
        <v>65</v>
      </c>
      <c r="Y9" s="18">
        <v>173</v>
      </c>
      <c r="Z9" s="18">
        <v>63822</v>
      </c>
      <c r="AA9" s="18">
        <v>0</v>
      </c>
      <c r="AB9" s="18">
        <v>17991</v>
      </c>
      <c r="AC9" s="18">
        <v>45831</v>
      </c>
      <c r="AD9" s="27">
        <f aca="true" t="shared" si="1" ref="AD9:AD21">AE9+AG9+AF9</f>
        <v>350.9144144144144</v>
      </c>
      <c r="AE9" s="27">
        <v>0</v>
      </c>
      <c r="AF9" s="27">
        <v>70.0105105105105</v>
      </c>
      <c r="AG9" s="27">
        <v>280.9039039039039</v>
      </c>
      <c r="AH9" s="27">
        <f aca="true" t="shared" si="2" ref="AH9:AH21">AI9+AJ9+AK9</f>
        <v>15955.5</v>
      </c>
      <c r="AI9" s="27">
        <v>0</v>
      </c>
      <c r="AJ9" s="27">
        <v>4497.75</v>
      </c>
      <c r="AK9" s="27">
        <v>11457.75</v>
      </c>
      <c r="AL9" s="18">
        <v>346</v>
      </c>
      <c r="AM9" s="18">
        <v>0</v>
      </c>
      <c r="AN9" s="18">
        <v>206</v>
      </c>
      <c r="AO9" s="18">
        <v>140</v>
      </c>
    </row>
    <row r="10" spans="1:41" s="20" customFormat="1" ht="41.25" customHeight="1">
      <c r="A10" s="21" t="s">
        <v>24</v>
      </c>
      <c r="B10" s="18">
        <v>19</v>
      </c>
      <c r="C10" s="18">
        <v>19</v>
      </c>
      <c r="D10" s="18">
        <v>0</v>
      </c>
      <c r="E10" s="18">
        <v>0</v>
      </c>
      <c r="F10" s="18">
        <v>6</v>
      </c>
      <c r="G10" s="18">
        <v>6</v>
      </c>
      <c r="H10" s="18">
        <v>0</v>
      </c>
      <c r="I10" s="18">
        <v>0</v>
      </c>
      <c r="J10" s="18">
        <v>25</v>
      </c>
      <c r="K10" s="18">
        <v>25</v>
      </c>
      <c r="L10" s="18">
        <v>0</v>
      </c>
      <c r="M10" s="18">
        <v>0</v>
      </c>
      <c r="N10" s="18">
        <f>O10+P10+Q10</f>
        <v>3</v>
      </c>
      <c r="O10" s="27">
        <v>0</v>
      </c>
      <c r="P10" s="27">
        <v>2</v>
      </c>
      <c r="Q10" s="27">
        <v>1</v>
      </c>
      <c r="R10" s="18">
        <f>S10+T10+U10</f>
        <v>2295</v>
      </c>
      <c r="S10" s="27">
        <v>0</v>
      </c>
      <c r="T10" s="27">
        <v>2025</v>
      </c>
      <c r="U10" s="27">
        <v>270</v>
      </c>
      <c r="V10" s="27">
        <v>51</v>
      </c>
      <c r="W10" s="27">
        <v>0</v>
      </c>
      <c r="X10" s="27">
        <v>45</v>
      </c>
      <c r="Y10" s="27">
        <v>6</v>
      </c>
      <c r="Z10" s="18">
        <f>AA10+AB10+AC10</f>
        <v>26700</v>
      </c>
      <c r="AA10" s="27">
        <v>0</v>
      </c>
      <c r="AB10" s="27">
        <v>17700</v>
      </c>
      <c r="AC10" s="27">
        <v>9000</v>
      </c>
      <c r="AD10" s="27">
        <f t="shared" si="1"/>
        <v>0</v>
      </c>
      <c r="AE10" s="27">
        <v>0</v>
      </c>
      <c r="AF10" s="27">
        <v>0</v>
      </c>
      <c r="AG10" s="27">
        <v>0</v>
      </c>
      <c r="AH10" s="27">
        <f t="shared" si="2"/>
        <v>6200</v>
      </c>
      <c r="AI10" s="27">
        <v>0</v>
      </c>
      <c r="AJ10" s="27">
        <v>4000</v>
      </c>
      <c r="AK10" s="27">
        <v>2200</v>
      </c>
      <c r="AL10" s="27">
        <v>123</v>
      </c>
      <c r="AM10" s="27">
        <v>0</v>
      </c>
      <c r="AN10" s="27">
        <v>108</v>
      </c>
      <c r="AO10" s="27">
        <v>15</v>
      </c>
    </row>
    <row r="11" spans="1:41" s="20" customFormat="1" ht="41.25" customHeight="1">
      <c r="A11" s="21" t="s">
        <v>25</v>
      </c>
      <c r="B11" s="18">
        <v>31</v>
      </c>
      <c r="C11" s="18">
        <v>26</v>
      </c>
      <c r="D11" s="18">
        <v>5</v>
      </c>
      <c r="E11" s="18">
        <v>0</v>
      </c>
      <c r="F11" s="18">
        <v>226</v>
      </c>
      <c r="G11" s="18">
        <v>164</v>
      </c>
      <c r="H11" s="18">
        <v>62</v>
      </c>
      <c r="I11" s="18">
        <v>0</v>
      </c>
      <c r="J11" s="18">
        <v>257</v>
      </c>
      <c r="K11" s="18">
        <v>190</v>
      </c>
      <c r="L11" s="18">
        <v>67</v>
      </c>
      <c r="M11" s="18">
        <v>0</v>
      </c>
      <c r="N11" s="18">
        <v>13</v>
      </c>
      <c r="O11" s="18">
        <v>4</v>
      </c>
      <c r="P11" s="18">
        <v>5</v>
      </c>
      <c r="Q11" s="18">
        <v>4</v>
      </c>
      <c r="R11" s="18">
        <v>11940</v>
      </c>
      <c r="S11" s="18">
        <v>3275</v>
      </c>
      <c r="T11" s="18">
        <v>4595</v>
      </c>
      <c r="U11" s="18">
        <v>4070</v>
      </c>
      <c r="V11" s="18">
        <v>258</v>
      </c>
      <c r="W11" s="18">
        <v>71</v>
      </c>
      <c r="X11" s="18">
        <v>100</v>
      </c>
      <c r="Y11" s="18">
        <v>87</v>
      </c>
      <c r="Z11" s="18">
        <v>178005</v>
      </c>
      <c r="AA11" s="18">
        <v>50500</v>
      </c>
      <c r="AB11" s="18">
        <v>68905</v>
      </c>
      <c r="AC11" s="18">
        <v>58600</v>
      </c>
      <c r="AD11" s="27">
        <f t="shared" si="1"/>
        <v>436</v>
      </c>
      <c r="AE11" s="27">
        <v>151</v>
      </c>
      <c r="AF11" s="27">
        <v>145</v>
      </c>
      <c r="AG11" s="27">
        <v>140</v>
      </c>
      <c r="AH11" s="27">
        <f t="shared" si="2"/>
        <v>63300</v>
      </c>
      <c r="AI11" s="27">
        <v>14600</v>
      </c>
      <c r="AJ11" s="27">
        <v>27300</v>
      </c>
      <c r="AK11" s="27">
        <v>21400</v>
      </c>
      <c r="AL11" s="18">
        <v>580</v>
      </c>
      <c r="AM11" s="18">
        <v>160</v>
      </c>
      <c r="AN11" s="18">
        <v>210</v>
      </c>
      <c r="AO11" s="18">
        <v>210</v>
      </c>
    </row>
    <row r="12" spans="1:41" s="20" customFormat="1" ht="41.25" customHeight="1">
      <c r="A12" s="21" t="s">
        <v>26</v>
      </c>
      <c r="B12" s="18">
        <v>62</v>
      </c>
      <c r="C12" s="18">
        <v>44</v>
      </c>
      <c r="D12" s="18">
        <v>11</v>
      </c>
      <c r="E12" s="18">
        <v>7</v>
      </c>
      <c r="F12" s="18">
        <v>98</v>
      </c>
      <c r="G12" s="18">
        <v>64</v>
      </c>
      <c r="H12" s="18">
        <v>30</v>
      </c>
      <c r="I12" s="18">
        <v>4</v>
      </c>
      <c r="J12" s="18">
        <v>160</v>
      </c>
      <c r="K12" s="18">
        <v>108</v>
      </c>
      <c r="L12" s="18">
        <v>41</v>
      </c>
      <c r="M12" s="18">
        <v>11</v>
      </c>
      <c r="N12" s="18">
        <v>10</v>
      </c>
      <c r="O12" s="18">
        <v>1</v>
      </c>
      <c r="P12" s="18">
        <v>2</v>
      </c>
      <c r="Q12" s="18">
        <v>7</v>
      </c>
      <c r="R12" s="18">
        <v>8630</v>
      </c>
      <c r="S12" s="18">
        <v>450</v>
      </c>
      <c r="T12" s="18">
        <v>1855</v>
      </c>
      <c r="U12" s="18">
        <v>6325</v>
      </c>
      <c r="V12" s="18">
        <v>186</v>
      </c>
      <c r="W12" s="18">
        <v>10</v>
      </c>
      <c r="X12" s="18">
        <v>39</v>
      </c>
      <c r="Y12" s="18">
        <v>137</v>
      </c>
      <c r="Z12" s="18">
        <v>87521</v>
      </c>
      <c r="AA12" s="18">
        <v>6021</v>
      </c>
      <c r="AB12" s="18">
        <v>18000</v>
      </c>
      <c r="AC12" s="18">
        <v>63500</v>
      </c>
      <c r="AD12" s="27">
        <f t="shared" si="1"/>
        <v>191.7</v>
      </c>
      <c r="AE12" s="27">
        <v>0</v>
      </c>
      <c r="AF12" s="27">
        <v>45</v>
      </c>
      <c r="AG12" s="27">
        <v>146.7</v>
      </c>
      <c r="AH12" s="27">
        <f t="shared" si="2"/>
        <v>31450</v>
      </c>
      <c r="AI12" s="27">
        <v>1000</v>
      </c>
      <c r="AJ12" s="27">
        <v>6600</v>
      </c>
      <c r="AK12" s="27">
        <v>23850</v>
      </c>
      <c r="AL12" s="18">
        <v>402</v>
      </c>
      <c r="AM12" s="18">
        <v>0</v>
      </c>
      <c r="AN12" s="18">
        <v>201</v>
      </c>
      <c r="AO12" s="18">
        <v>201</v>
      </c>
    </row>
    <row r="13" spans="1:41" s="20" customFormat="1" ht="41.25" customHeight="1">
      <c r="A13" s="21" t="s">
        <v>27</v>
      </c>
      <c r="B13" s="18">
        <v>3</v>
      </c>
      <c r="C13" s="18">
        <v>3</v>
      </c>
      <c r="D13" s="18">
        <v>0</v>
      </c>
      <c r="E13" s="18">
        <v>0</v>
      </c>
      <c r="F13" s="18">
        <v>4</v>
      </c>
      <c r="G13" s="18">
        <v>4</v>
      </c>
      <c r="H13" s="18">
        <v>0</v>
      </c>
      <c r="I13" s="18">
        <v>0</v>
      </c>
      <c r="J13" s="18">
        <v>7</v>
      </c>
      <c r="K13" s="18">
        <v>7</v>
      </c>
      <c r="L13" s="18">
        <v>0</v>
      </c>
      <c r="M13" s="18">
        <v>0</v>
      </c>
      <c r="N13" s="18">
        <v>3</v>
      </c>
      <c r="O13" s="18"/>
      <c r="P13" s="18">
        <v>1</v>
      </c>
      <c r="Q13" s="18">
        <v>2</v>
      </c>
      <c r="R13" s="18">
        <f>S13+T13+U13</f>
        <v>2835</v>
      </c>
      <c r="S13" s="18"/>
      <c r="T13" s="18">
        <v>810</v>
      </c>
      <c r="U13" s="18">
        <v>2025</v>
      </c>
      <c r="V13" s="18">
        <v>63</v>
      </c>
      <c r="W13" s="18">
        <v>0</v>
      </c>
      <c r="X13" s="18">
        <v>18</v>
      </c>
      <c r="Y13" s="18">
        <v>45</v>
      </c>
      <c r="Z13" s="18">
        <f>AA13+AB13+AC13</f>
        <v>28028</v>
      </c>
      <c r="AA13" s="18">
        <v>0</v>
      </c>
      <c r="AB13" s="18">
        <v>10028</v>
      </c>
      <c r="AC13" s="18">
        <v>18000</v>
      </c>
      <c r="AD13" s="27">
        <f t="shared" si="1"/>
        <v>107.1</v>
      </c>
      <c r="AE13" s="27">
        <v>0</v>
      </c>
      <c r="AF13" s="27">
        <v>36.6</v>
      </c>
      <c r="AG13" s="27">
        <v>70.5</v>
      </c>
      <c r="AH13" s="27">
        <f t="shared" si="2"/>
        <v>16100</v>
      </c>
      <c r="AI13" s="27">
        <v>0</v>
      </c>
      <c r="AJ13" s="27">
        <v>4000</v>
      </c>
      <c r="AK13" s="27">
        <v>12100</v>
      </c>
      <c r="AL13" s="18">
        <v>18</v>
      </c>
      <c r="AM13" s="18">
        <v>0</v>
      </c>
      <c r="AN13" s="18">
        <v>8</v>
      </c>
      <c r="AO13" s="18">
        <v>10</v>
      </c>
    </row>
    <row r="14" spans="1:41" s="20" customFormat="1" ht="41.25" customHeight="1">
      <c r="A14" s="21" t="s">
        <v>28</v>
      </c>
      <c r="B14" s="18">
        <v>195</v>
      </c>
      <c r="C14" s="18">
        <v>146</v>
      </c>
      <c r="D14" s="18">
        <v>49</v>
      </c>
      <c r="E14" s="18"/>
      <c r="F14" s="18">
        <v>172</v>
      </c>
      <c r="G14" s="18">
        <v>77</v>
      </c>
      <c r="H14" s="18">
        <v>95</v>
      </c>
      <c r="I14" s="18"/>
      <c r="J14" s="18">
        <v>367</v>
      </c>
      <c r="K14" s="18">
        <v>223</v>
      </c>
      <c r="L14" s="18">
        <v>144</v>
      </c>
      <c r="M14" s="18"/>
      <c r="N14" s="18">
        <v>7</v>
      </c>
      <c r="O14" s="18">
        <v>1</v>
      </c>
      <c r="P14" s="18">
        <v>2</v>
      </c>
      <c r="Q14" s="18">
        <v>4</v>
      </c>
      <c r="R14" s="18">
        <v>17235</v>
      </c>
      <c r="S14" s="18">
        <v>2700</v>
      </c>
      <c r="T14" s="18">
        <v>1900</v>
      </c>
      <c r="U14" s="18">
        <v>12635</v>
      </c>
      <c r="V14" s="18">
        <v>367</v>
      </c>
      <c r="W14" s="18">
        <v>60</v>
      </c>
      <c r="X14" s="18">
        <v>40</v>
      </c>
      <c r="Y14" s="18">
        <v>267</v>
      </c>
      <c r="Z14" s="18">
        <v>145634</v>
      </c>
      <c r="AA14" s="18">
        <v>16081</v>
      </c>
      <c r="AB14" s="18">
        <v>9583</v>
      </c>
      <c r="AC14" s="18">
        <v>119970</v>
      </c>
      <c r="AD14" s="27">
        <f t="shared" si="1"/>
        <v>474.37</v>
      </c>
      <c r="AE14" s="27">
        <v>0</v>
      </c>
      <c r="AF14" s="27">
        <v>0</v>
      </c>
      <c r="AG14" s="27">
        <v>474.37</v>
      </c>
      <c r="AH14" s="27">
        <v>43434.5</v>
      </c>
      <c r="AI14" s="27">
        <v>3155.4</v>
      </c>
      <c r="AJ14" s="27">
        <v>1479.1</v>
      </c>
      <c r="AK14" s="27">
        <v>38800</v>
      </c>
      <c r="AL14" s="18">
        <v>408</v>
      </c>
      <c r="AM14" s="18">
        <v>70</v>
      </c>
      <c r="AN14" s="18">
        <v>25</v>
      </c>
      <c r="AO14" s="18">
        <v>313</v>
      </c>
    </row>
    <row r="15" spans="1:41" s="20" customFormat="1" ht="41.25" customHeight="1">
      <c r="A15" s="21" t="s">
        <v>29</v>
      </c>
      <c r="B15" s="36">
        <v>184</v>
      </c>
      <c r="C15" s="36">
        <v>120</v>
      </c>
      <c r="D15" s="36">
        <v>64</v>
      </c>
      <c r="E15" s="36">
        <v>0</v>
      </c>
      <c r="F15" s="36">
        <v>55</v>
      </c>
      <c r="G15" s="36">
        <v>0</v>
      </c>
      <c r="H15" s="36">
        <v>55</v>
      </c>
      <c r="I15" s="36">
        <v>0</v>
      </c>
      <c r="J15" s="36">
        <v>239</v>
      </c>
      <c r="K15" s="36">
        <v>120</v>
      </c>
      <c r="L15" s="36">
        <v>119</v>
      </c>
      <c r="M15" s="36">
        <v>0</v>
      </c>
      <c r="N15" s="25">
        <v>24</v>
      </c>
      <c r="O15" s="25">
        <v>3</v>
      </c>
      <c r="P15" s="25">
        <v>18</v>
      </c>
      <c r="Q15" s="25">
        <v>3</v>
      </c>
      <c r="R15" s="25">
        <v>12107</v>
      </c>
      <c r="S15" s="25">
        <v>1526</v>
      </c>
      <c r="T15" s="25">
        <v>8328</v>
      </c>
      <c r="U15" s="25">
        <v>2253</v>
      </c>
      <c r="V15" s="25">
        <v>242</v>
      </c>
      <c r="W15" s="25">
        <v>33</v>
      </c>
      <c r="X15" s="25">
        <v>161</v>
      </c>
      <c r="Y15" s="25">
        <v>48</v>
      </c>
      <c r="Z15" s="25">
        <v>137410</v>
      </c>
      <c r="AA15" s="25">
        <v>22191</v>
      </c>
      <c r="AB15" s="25">
        <v>82761</v>
      </c>
      <c r="AC15" s="25">
        <v>32458</v>
      </c>
      <c r="AD15" s="27">
        <f t="shared" si="1"/>
        <v>242.60000000000002</v>
      </c>
      <c r="AE15" s="25">
        <v>0</v>
      </c>
      <c r="AF15" s="25">
        <v>123.7</v>
      </c>
      <c r="AG15" s="25">
        <v>118.9</v>
      </c>
      <c r="AH15" s="27">
        <f t="shared" si="2"/>
        <v>49940</v>
      </c>
      <c r="AI15" s="25">
        <v>6100</v>
      </c>
      <c r="AJ15" s="25">
        <v>23790</v>
      </c>
      <c r="AK15" s="25">
        <v>20050</v>
      </c>
      <c r="AL15" s="25">
        <v>773</v>
      </c>
      <c r="AM15" s="25">
        <v>98</v>
      </c>
      <c r="AN15" s="25">
        <v>522</v>
      </c>
      <c r="AO15" s="25">
        <v>153</v>
      </c>
    </row>
    <row r="16" spans="1:41" s="20" customFormat="1" ht="41.25" customHeight="1">
      <c r="A16" s="21" t="s">
        <v>30</v>
      </c>
      <c r="B16" s="36">
        <v>156</v>
      </c>
      <c r="C16" s="36">
        <v>98</v>
      </c>
      <c r="D16" s="36">
        <v>35</v>
      </c>
      <c r="E16" s="36">
        <v>23</v>
      </c>
      <c r="F16" s="36">
        <v>166</v>
      </c>
      <c r="G16" s="36">
        <v>128</v>
      </c>
      <c r="H16" s="36">
        <v>38</v>
      </c>
      <c r="I16" s="36"/>
      <c r="J16" s="36">
        <v>322</v>
      </c>
      <c r="K16" s="36">
        <v>226</v>
      </c>
      <c r="L16" s="36">
        <v>73</v>
      </c>
      <c r="M16" s="36">
        <v>23</v>
      </c>
      <c r="N16" s="26">
        <v>12</v>
      </c>
      <c r="O16" s="26">
        <v>0</v>
      </c>
      <c r="P16" s="26">
        <v>5</v>
      </c>
      <c r="Q16" s="26">
        <v>7</v>
      </c>
      <c r="R16" s="26">
        <v>7660</v>
      </c>
      <c r="S16" s="26">
        <v>0</v>
      </c>
      <c r="T16" s="26">
        <v>2875</v>
      </c>
      <c r="U16" s="26">
        <v>4785</v>
      </c>
      <c r="V16" s="26">
        <v>166</v>
      </c>
      <c r="W16" s="26">
        <v>0</v>
      </c>
      <c r="X16" s="26">
        <v>63</v>
      </c>
      <c r="Y16" s="26">
        <v>103</v>
      </c>
      <c r="Z16" s="26">
        <v>65728</v>
      </c>
      <c r="AA16" s="26">
        <v>0</v>
      </c>
      <c r="AB16" s="26">
        <v>19437</v>
      </c>
      <c r="AC16" s="26">
        <v>46291</v>
      </c>
      <c r="AD16" s="27">
        <f t="shared" si="1"/>
        <v>26</v>
      </c>
      <c r="AE16" s="26">
        <v>0</v>
      </c>
      <c r="AF16" s="26">
        <v>26</v>
      </c>
      <c r="AG16" s="26">
        <v>0</v>
      </c>
      <c r="AH16" s="27">
        <f t="shared" si="2"/>
        <v>13781</v>
      </c>
      <c r="AI16" s="26">
        <v>0</v>
      </c>
      <c r="AJ16" s="26">
        <v>6078</v>
      </c>
      <c r="AK16" s="26">
        <v>7703</v>
      </c>
      <c r="AL16" s="26">
        <v>472</v>
      </c>
      <c r="AM16" s="26">
        <v>0</v>
      </c>
      <c r="AN16" s="26">
        <v>259</v>
      </c>
      <c r="AO16" s="26">
        <v>213</v>
      </c>
    </row>
    <row r="17" spans="1:41" s="20" customFormat="1" ht="41.25" customHeight="1">
      <c r="A17" s="21" t="s">
        <v>31</v>
      </c>
      <c r="B17" s="18">
        <v>113</v>
      </c>
      <c r="C17" s="18">
        <v>58</v>
      </c>
      <c r="D17" s="18">
        <v>22</v>
      </c>
      <c r="E17" s="18">
        <v>33</v>
      </c>
      <c r="F17" s="18">
        <v>8</v>
      </c>
      <c r="G17" s="18">
        <v>3</v>
      </c>
      <c r="H17" s="18">
        <v>5</v>
      </c>
      <c r="I17" s="18">
        <v>0</v>
      </c>
      <c r="J17" s="18">
        <v>121</v>
      </c>
      <c r="K17" s="18">
        <v>61</v>
      </c>
      <c r="L17" s="18">
        <v>27</v>
      </c>
      <c r="M17" s="18">
        <v>33</v>
      </c>
      <c r="N17" s="18">
        <v>18</v>
      </c>
      <c r="O17" s="18">
        <v>8</v>
      </c>
      <c r="P17" s="18">
        <v>6</v>
      </c>
      <c r="Q17" s="18">
        <v>4</v>
      </c>
      <c r="R17" s="18">
        <f>S17+T17+U17</f>
        <v>5740</v>
      </c>
      <c r="S17" s="18">
        <v>1435</v>
      </c>
      <c r="T17" s="18">
        <v>2130</v>
      </c>
      <c r="U17" s="18">
        <v>2175</v>
      </c>
      <c r="V17" s="18">
        <v>120</v>
      </c>
      <c r="W17" s="18">
        <v>30</v>
      </c>
      <c r="X17" s="18">
        <v>46</v>
      </c>
      <c r="Y17" s="18">
        <v>44</v>
      </c>
      <c r="Z17" s="18">
        <f>AA17+AB17+AC17</f>
        <v>162200</v>
      </c>
      <c r="AA17" s="18">
        <v>35100</v>
      </c>
      <c r="AB17" s="18">
        <v>39900</v>
      </c>
      <c r="AC17" s="18">
        <v>87200</v>
      </c>
      <c r="AD17" s="27">
        <f t="shared" si="1"/>
        <v>630</v>
      </c>
      <c r="AE17" s="27">
        <v>44</v>
      </c>
      <c r="AF17" s="27">
        <v>126</v>
      </c>
      <c r="AG17" s="27">
        <v>460</v>
      </c>
      <c r="AH17" s="27">
        <f t="shared" si="2"/>
        <v>55900</v>
      </c>
      <c r="AI17" s="27">
        <v>10900</v>
      </c>
      <c r="AJ17" s="27">
        <v>15000</v>
      </c>
      <c r="AK17" s="27">
        <v>30000</v>
      </c>
      <c r="AL17" s="18">
        <v>294</v>
      </c>
      <c r="AM17" s="18">
        <v>62</v>
      </c>
      <c r="AN17" s="18">
        <v>109</v>
      </c>
      <c r="AO17" s="18">
        <v>123</v>
      </c>
    </row>
    <row r="18" spans="1:41" s="20" customFormat="1" ht="41.25" customHeight="1">
      <c r="A18" s="21" t="s">
        <v>32</v>
      </c>
      <c r="B18" s="34">
        <v>122</v>
      </c>
      <c r="C18" s="34">
        <v>85</v>
      </c>
      <c r="D18" s="34">
        <v>32</v>
      </c>
      <c r="E18" s="34">
        <v>5</v>
      </c>
      <c r="F18" s="34">
        <v>29</v>
      </c>
      <c r="G18" s="34">
        <v>15</v>
      </c>
      <c r="H18" s="34">
        <v>12</v>
      </c>
      <c r="I18" s="34">
        <v>2</v>
      </c>
      <c r="J18" s="34">
        <v>151</v>
      </c>
      <c r="K18" s="34">
        <v>100</v>
      </c>
      <c r="L18" s="34">
        <v>44</v>
      </c>
      <c r="M18" s="34">
        <v>7</v>
      </c>
      <c r="N18" s="18">
        <v>4</v>
      </c>
      <c r="O18" s="18">
        <v>1</v>
      </c>
      <c r="P18" s="18">
        <v>2</v>
      </c>
      <c r="Q18" s="18">
        <v>1</v>
      </c>
      <c r="R18" s="18">
        <v>7200</v>
      </c>
      <c r="S18" s="18">
        <v>1700</v>
      </c>
      <c r="T18" s="18">
        <v>3600</v>
      </c>
      <c r="U18" s="18">
        <v>1900</v>
      </c>
      <c r="V18" s="18">
        <v>152</v>
      </c>
      <c r="W18" s="18">
        <v>36</v>
      </c>
      <c r="X18" s="18">
        <v>76</v>
      </c>
      <c r="Y18" s="18">
        <v>40</v>
      </c>
      <c r="Z18" s="18">
        <v>69410</v>
      </c>
      <c r="AA18" s="18">
        <v>22000</v>
      </c>
      <c r="AB18" s="18">
        <v>30410</v>
      </c>
      <c r="AC18" s="18">
        <v>17000</v>
      </c>
      <c r="AD18" s="27">
        <f t="shared" si="1"/>
        <v>211</v>
      </c>
      <c r="AE18" s="27">
        <v>50</v>
      </c>
      <c r="AF18" s="27">
        <v>91</v>
      </c>
      <c r="AG18" s="27">
        <v>70</v>
      </c>
      <c r="AH18" s="27">
        <f t="shared" si="2"/>
        <v>27713</v>
      </c>
      <c r="AI18" s="27">
        <v>7700</v>
      </c>
      <c r="AJ18" s="27">
        <v>11563</v>
      </c>
      <c r="AK18" s="27">
        <v>8450</v>
      </c>
      <c r="AL18" s="18">
        <v>528</v>
      </c>
      <c r="AM18" s="18">
        <v>124</v>
      </c>
      <c r="AN18" s="18">
        <v>264</v>
      </c>
      <c r="AO18" s="18">
        <v>140</v>
      </c>
    </row>
    <row r="19" spans="1:41" s="20" customFormat="1" ht="41.25" customHeight="1">
      <c r="A19" s="21" t="s">
        <v>33</v>
      </c>
      <c r="B19" s="35">
        <f>SUM(C19+D19+E19)</f>
        <v>128</v>
      </c>
      <c r="C19" s="35">
        <v>85</v>
      </c>
      <c r="D19" s="35">
        <v>18</v>
      </c>
      <c r="E19" s="35">
        <v>25</v>
      </c>
      <c r="F19" s="35">
        <v>89</v>
      </c>
      <c r="G19" s="35">
        <v>53</v>
      </c>
      <c r="H19" s="35">
        <v>36</v>
      </c>
      <c r="I19" s="35">
        <v>0</v>
      </c>
      <c r="J19" s="35">
        <f>SUM(B19+F19)</f>
        <v>217</v>
      </c>
      <c r="K19" s="35">
        <f>SUM(C19+G19)</f>
        <v>138</v>
      </c>
      <c r="L19" s="35">
        <f>SUM(D19+H19)</f>
        <v>54</v>
      </c>
      <c r="M19" s="35">
        <f>SUM(E19+I19)</f>
        <v>25</v>
      </c>
      <c r="N19" s="18">
        <v>39</v>
      </c>
      <c r="O19" s="18">
        <v>24</v>
      </c>
      <c r="P19" s="18">
        <v>7</v>
      </c>
      <c r="Q19" s="18">
        <v>8</v>
      </c>
      <c r="R19" s="18">
        <v>10995</v>
      </c>
      <c r="S19" s="18">
        <v>4325</v>
      </c>
      <c r="T19" s="18">
        <v>1145</v>
      </c>
      <c r="U19" s="18">
        <v>5525</v>
      </c>
      <c r="V19" s="18">
        <v>234</v>
      </c>
      <c r="W19" s="18">
        <v>93</v>
      </c>
      <c r="X19" s="18">
        <v>25</v>
      </c>
      <c r="Y19" s="18">
        <v>116</v>
      </c>
      <c r="Z19" s="18">
        <v>14832</v>
      </c>
      <c r="AA19" s="18">
        <v>5841</v>
      </c>
      <c r="AB19" s="18">
        <v>1549</v>
      </c>
      <c r="AC19" s="18">
        <v>7442</v>
      </c>
      <c r="AD19" s="27">
        <f t="shared" si="1"/>
        <v>190</v>
      </c>
      <c r="AE19" s="27">
        <v>0</v>
      </c>
      <c r="AF19" s="27">
        <v>50</v>
      </c>
      <c r="AG19" s="27">
        <v>140</v>
      </c>
      <c r="AH19" s="27">
        <f t="shared" si="2"/>
        <v>59993</v>
      </c>
      <c r="AI19" s="27">
        <v>32794</v>
      </c>
      <c r="AJ19" s="27">
        <v>12487</v>
      </c>
      <c r="AK19" s="27">
        <v>14712</v>
      </c>
      <c r="AL19" s="18">
        <v>318</v>
      </c>
      <c r="AM19" s="18">
        <v>0</v>
      </c>
      <c r="AN19" s="18">
        <v>118</v>
      </c>
      <c r="AO19" s="18">
        <v>200</v>
      </c>
    </row>
    <row r="20" spans="1:41" s="20" customFormat="1" ht="41.25" customHeight="1">
      <c r="A20" s="21" t="s">
        <v>34</v>
      </c>
      <c r="B20" s="22">
        <f>C20+D20</f>
        <v>46</v>
      </c>
      <c r="C20" s="22">
        <v>28</v>
      </c>
      <c r="D20" s="22">
        <v>18</v>
      </c>
      <c r="E20" s="22"/>
      <c r="F20" s="22">
        <f>G20+H20</f>
        <v>188</v>
      </c>
      <c r="G20" s="22">
        <v>102</v>
      </c>
      <c r="H20" s="22">
        <v>86</v>
      </c>
      <c r="I20" s="22"/>
      <c r="J20" s="22">
        <f>B20+F20</f>
        <v>234</v>
      </c>
      <c r="K20" s="22">
        <f>C20+G20</f>
        <v>130</v>
      </c>
      <c r="L20" s="22">
        <f>D20+H20</f>
        <v>104</v>
      </c>
      <c r="M20" s="22">
        <f>E20+I20</f>
        <v>0</v>
      </c>
      <c r="N20" s="18">
        <v>6</v>
      </c>
      <c r="O20" s="18">
        <v>2</v>
      </c>
      <c r="P20" s="18">
        <v>2</v>
      </c>
      <c r="Q20" s="18">
        <v>2</v>
      </c>
      <c r="R20" s="18">
        <f>S20+T20+U20</f>
        <v>11200</v>
      </c>
      <c r="S20" s="18">
        <v>4200</v>
      </c>
      <c r="T20" s="18">
        <v>3200</v>
      </c>
      <c r="U20" s="18">
        <v>3800</v>
      </c>
      <c r="V20" s="18">
        <v>234</v>
      </c>
      <c r="W20" s="18">
        <v>90</v>
      </c>
      <c r="X20" s="18">
        <v>64</v>
      </c>
      <c r="Y20" s="18">
        <v>80</v>
      </c>
      <c r="Z20" s="18">
        <f>AA20+AB20+AC20</f>
        <v>150000</v>
      </c>
      <c r="AA20" s="18">
        <v>42000</v>
      </c>
      <c r="AB20" s="18">
        <v>59000</v>
      </c>
      <c r="AC20" s="18">
        <v>49000</v>
      </c>
      <c r="AD20" s="27">
        <f t="shared" si="1"/>
        <v>542</v>
      </c>
      <c r="AE20" s="27">
        <v>163</v>
      </c>
      <c r="AF20" s="27">
        <v>230</v>
      </c>
      <c r="AG20" s="27">
        <v>149</v>
      </c>
      <c r="AH20" s="27">
        <f t="shared" si="2"/>
        <v>43600</v>
      </c>
      <c r="AI20" s="27">
        <v>11200</v>
      </c>
      <c r="AJ20" s="27">
        <v>16400</v>
      </c>
      <c r="AK20" s="27">
        <v>16000</v>
      </c>
      <c r="AL20" s="18">
        <v>120</v>
      </c>
      <c r="AM20" s="18">
        <v>35</v>
      </c>
      <c r="AN20" s="18">
        <v>73</v>
      </c>
      <c r="AO20" s="18">
        <v>12</v>
      </c>
    </row>
    <row r="21" spans="1:41" s="20" customFormat="1" ht="41.25" customHeight="1">
      <c r="A21" s="21" t="s">
        <v>35</v>
      </c>
      <c r="B21" s="18">
        <v>33</v>
      </c>
      <c r="C21" s="18">
        <v>6</v>
      </c>
      <c r="D21" s="18">
        <v>13</v>
      </c>
      <c r="E21" s="18">
        <v>5</v>
      </c>
      <c r="F21" s="18">
        <v>11</v>
      </c>
      <c r="G21" s="18">
        <v>5</v>
      </c>
      <c r="H21" s="18">
        <v>4</v>
      </c>
      <c r="I21" s="18">
        <v>3</v>
      </c>
      <c r="J21" s="18">
        <v>44</v>
      </c>
      <c r="K21" s="18">
        <v>11</v>
      </c>
      <c r="L21" s="18">
        <v>17</v>
      </c>
      <c r="M21" s="18">
        <v>8</v>
      </c>
      <c r="N21" s="18">
        <v>3</v>
      </c>
      <c r="O21" s="18">
        <v>1</v>
      </c>
      <c r="P21" s="18">
        <v>1</v>
      </c>
      <c r="Q21" s="18">
        <v>1</v>
      </c>
      <c r="R21" s="18">
        <f>S21+T21+U21</f>
        <v>1745</v>
      </c>
      <c r="S21" s="18">
        <v>625</v>
      </c>
      <c r="T21" s="18">
        <v>720</v>
      </c>
      <c r="U21" s="18">
        <v>400</v>
      </c>
      <c r="V21" s="18">
        <v>36</v>
      </c>
      <c r="W21" s="18">
        <v>13</v>
      </c>
      <c r="X21" s="18">
        <v>15</v>
      </c>
      <c r="Y21" s="18">
        <v>8</v>
      </c>
      <c r="Z21" s="18">
        <f>AA21+AB21+AC21</f>
        <v>7094</v>
      </c>
      <c r="AA21" s="18">
        <v>2194</v>
      </c>
      <c r="AB21" s="18">
        <v>2200</v>
      </c>
      <c r="AC21" s="18">
        <v>2700</v>
      </c>
      <c r="AD21" s="27">
        <f t="shared" si="1"/>
        <v>5.2</v>
      </c>
      <c r="AE21" s="27">
        <v>1.5</v>
      </c>
      <c r="AF21" s="27">
        <v>1.7</v>
      </c>
      <c r="AG21" s="27">
        <v>2</v>
      </c>
      <c r="AH21" s="27">
        <f t="shared" si="2"/>
        <v>1593</v>
      </c>
      <c r="AI21" s="27">
        <v>594</v>
      </c>
      <c r="AJ21" s="27">
        <v>594</v>
      </c>
      <c r="AK21" s="27">
        <v>405</v>
      </c>
      <c r="AL21" s="18">
        <v>109</v>
      </c>
      <c r="AM21" s="18">
        <v>37</v>
      </c>
      <c r="AN21" s="18">
        <v>42</v>
      </c>
      <c r="AO21" s="18">
        <v>30</v>
      </c>
    </row>
  </sheetData>
  <sheetProtection/>
  <mergeCells count="33">
    <mergeCell ref="AH3:AK4"/>
    <mergeCell ref="Z5:AC5"/>
    <mergeCell ref="A1:AO1"/>
    <mergeCell ref="B2:H2"/>
    <mergeCell ref="B3:M3"/>
    <mergeCell ref="B4:E4"/>
    <mergeCell ref="F4:I4"/>
    <mergeCell ref="J4:M4"/>
    <mergeCell ref="V3:Y4"/>
    <mergeCell ref="Z3:AC4"/>
    <mergeCell ref="AD3:AG4"/>
    <mergeCell ref="E5:E6"/>
    <mergeCell ref="F5:F6"/>
    <mergeCell ref="G5:G6"/>
    <mergeCell ref="N5:Q5"/>
    <mergeCell ref="H5:H6"/>
    <mergeCell ref="I5:I6"/>
    <mergeCell ref="J5:J6"/>
    <mergeCell ref="K5:K6"/>
    <mergeCell ref="A3:A6"/>
    <mergeCell ref="B5:B6"/>
    <mergeCell ref="C5:C6"/>
    <mergeCell ref="D5:D6"/>
    <mergeCell ref="AL3:AO4"/>
    <mergeCell ref="L5:L6"/>
    <mergeCell ref="M5:M6"/>
    <mergeCell ref="N3:Q4"/>
    <mergeCell ref="R3:U4"/>
    <mergeCell ref="AD5:AG5"/>
    <mergeCell ref="AH5:AK5"/>
    <mergeCell ref="AL5:AO5"/>
    <mergeCell ref="R5:U5"/>
    <mergeCell ref="V5:Y5"/>
  </mergeCells>
  <printOptions/>
  <pageMargins left="0.7395833333333334" right="0.16944444444444445" top="0.7298611111111111" bottom="0.3298611111111111" header="0.16944444444444445" footer="0.16944444444444445"/>
  <pageSetup fitToHeight="1" fitToWidth="1"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57"/>
  <sheetViews>
    <sheetView showZeros="0" tabSelected="1" workbookViewId="0" topLeftCell="A3">
      <pane xSplit="17" ySplit="4" topLeftCell="AH7" activePane="bottomRight" state="frozen"/>
      <selection pane="topLeft" activeCell="A3" sqref="A3"/>
      <selection pane="topRight" activeCell="R3" sqref="R3"/>
      <selection pane="bottomLeft" activeCell="A7" sqref="A7"/>
      <selection pane="bottomRight" activeCell="AJ125" sqref="AJ125:AJ126"/>
    </sheetView>
  </sheetViews>
  <sheetFormatPr defaultColWidth="10.75390625" defaultRowHeight="14.25"/>
  <cols>
    <col min="1" max="1" width="3.75390625" style="1" customWidth="1"/>
    <col min="2" max="2" width="2.75390625" style="2" customWidth="1"/>
    <col min="3" max="3" width="4.625" style="2" customWidth="1"/>
    <col min="4" max="6" width="3.75390625" style="2" customWidth="1"/>
    <col min="7" max="7" width="4.625" style="2" customWidth="1"/>
    <col min="8" max="10" width="3.75390625" style="2" customWidth="1"/>
    <col min="11" max="12" width="4.625" style="2" customWidth="1"/>
    <col min="13" max="14" width="3.625" style="2" customWidth="1"/>
    <col min="15" max="15" width="2.875" style="1" customWidth="1"/>
    <col min="16" max="16" width="3.375" style="2" customWidth="1"/>
    <col min="17" max="17" width="3.25390625" style="2" customWidth="1"/>
    <col min="18" max="18" width="3.50390625" style="2" customWidth="1"/>
    <col min="19" max="21" width="3.25390625" style="2" customWidth="1"/>
    <col min="22" max="22" width="6.50390625" style="2" customWidth="1"/>
    <col min="23" max="25" width="5.00390625" style="2" customWidth="1"/>
    <col min="26" max="26" width="4.375" style="2" customWidth="1"/>
    <col min="27" max="28" width="3.75390625" style="2" customWidth="1"/>
    <col min="29" max="29" width="4.75390625" style="2" customWidth="1"/>
    <col min="30" max="30" width="6.375" style="2" customWidth="1"/>
    <col min="31" max="33" width="5.75390625" style="2" customWidth="1"/>
    <col min="34" max="37" width="4.375" style="2" customWidth="1"/>
    <col min="38" max="41" width="6.00390625" style="2" customWidth="1"/>
    <col min="42" max="45" width="4.75390625" style="2" customWidth="1"/>
    <col min="46" max="16384" width="10.75390625" style="2" customWidth="1"/>
  </cols>
  <sheetData>
    <row r="1" spans="1:45" ht="26.2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2:45" ht="23.25" customHeight="1">
      <c r="B2" s="98"/>
      <c r="C2" s="98"/>
      <c r="D2" s="98"/>
      <c r="E2" s="98"/>
      <c r="F2" s="98"/>
      <c r="G2" s="98"/>
      <c r="H2" s="98"/>
      <c r="I2" s="98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7.75" customHeight="1">
      <c r="A3" s="47" t="s">
        <v>0</v>
      </c>
      <c r="B3" s="60" t="s">
        <v>36</v>
      </c>
      <c r="C3" s="60" t="s">
        <v>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 t="s">
        <v>37</v>
      </c>
      <c r="P3" s="60"/>
      <c r="Q3" s="60"/>
      <c r="R3" s="60" t="s">
        <v>2</v>
      </c>
      <c r="S3" s="60"/>
      <c r="T3" s="60"/>
      <c r="U3" s="60"/>
      <c r="V3" s="60" t="s">
        <v>38</v>
      </c>
      <c r="W3" s="60"/>
      <c r="X3" s="60"/>
      <c r="Y3" s="60"/>
      <c r="Z3" s="60" t="s">
        <v>4</v>
      </c>
      <c r="AA3" s="60"/>
      <c r="AB3" s="60"/>
      <c r="AC3" s="60"/>
      <c r="AD3" s="60" t="s">
        <v>5</v>
      </c>
      <c r="AE3" s="60"/>
      <c r="AF3" s="60"/>
      <c r="AG3" s="60"/>
      <c r="AH3" s="60" t="s">
        <v>6</v>
      </c>
      <c r="AI3" s="60"/>
      <c r="AJ3" s="60"/>
      <c r="AK3" s="60"/>
      <c r="AL3" s="60" t="s">
        <v>7</v>
      </c>
      <c r="AM3" s="60"/>
      <c r="AN3" s="60"/>
      <c r="AO3" s="60"/>
      <c r="AP3" s="60" t="s">
        <v>8</v>
      </c>
      <c r="AQ3" s="60"/>
      <c r="AR3" s="60"/>
      <c r="AS3" s="60"/>
    </row>
    <row r="4" spans="1:45" ht="27.75" customHeight="1">
      <c r="A4" s="47"/>
      <c r="B4" s="60"/>
      <c r="C4" s="60" t="s">
        <v>9</v>
      </c>
      <c r="D4" s="60"/>
      <c r="E4" s="60"/>
      <c r="F4" s="60"/>
      <c r="G4" s="60" t="s">
        <v>10</v>
      </c>
      <c r="H4" s="60"/>
      <c r="I4" s="60"/>
      <c r="J4" s="60"/>
      <c r="K4" s="60" t="s">
        <v>11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27.75" customHeight="1">
      <c r="A5" s="47"/>
      <c r="B5" s="60"/>
      <c r="C5" s="60" t="s">
        <v>12</v>
      </c>
      <c r="D5" s="60" t="s">
        <v>13</v>
      </c>
      <c r="E5" s="60" t="s">
        <v>14</v>
      </c>
      <c r="F5" s="60" t="s">
        <v>15</v>
      </c>
      <c r="G5" s="60" t="s">
        <v>12</v>
      </c>
      <c r="H5" s="60" t="s">
        <v>13</v>
      </c>
      <c r="I5" s="60" t="s">
        <v>14</v>
      </c>
      <c r="J5" s="60" t="s">
        <v>15</v>
      </c>
      <c r="K5" s="60" t="s">
        <v>12</v>
      </c>
      <c r="L5" s="60" t="s">
        <v>13</v>
      </c>
      <c r="M5" s="60" t="s">
        <v>14</v>
      </c>
      <c r="N5" s="60" t="s">
        <v>15</v>
      </c>
      <c r="O5" s="60"/>
      <c r="P5" s="60"/>
      <c r="Q5" s="60"/>
      <c r="R5" s="60" t="s">
        <v>16</v>
      </c>
      <c r="S5" s="60"/>
      <c r="T5" s="60"/>
      <c r="U5" s="60"/>
      <c r="V5" s="60" t="s">
        <v>16</v>
      </c>
      <c r="W5" s="60"/>
      <c r="X5" s="60"/>
      <c r="Y5" s="60"/>
      <c r="Z5" s="60" t="s">
        <v>16</v>
      </c>
      <c r="AA5" s="60"/>
      <c r="AB5" s="60"/>
      <c r="AC5" s="60"/>
      <c r="AD5" s="60" t="s">
        <v>16</v>
      </c>
      <c r="AE5" s="60"/>
      <c r="AF5" s="60"/>
      <c r="AG5" s="60"/>
      <c r="AH5" s="60" t="s">
        <v>16</v>
      </c>
      <c r="AI5" s="60"/>
      <c r="AJ5" s="60"/>
      <c r="AK5" s="60"/>
      <c r="AL5" s="60" t="s">
        <v>16</v>
      </c>
      <c r="AM5" s="60"/>
      <c r="AN5" s="60"/>
      <c r="AO5" s="60"/>
      <c r="AP5" s="60" t="s">
        <v>16</v>
      </c>
      <c r="AQ5" s="60"/>
      <c r="AR5" s="60"/>
      <c r="AS5" s="60"/>
    </row>
    <row r="6" spans="1:45" ht="27.75" customHeight="1">
      <c r="A6" s="47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3" t="s">
        <v>17</v>
      </c>
      <c r="S6" s="3" t="s">
        <v>18</v>
      </c>
      <c r="T6" s="3" t="s">
        <v>19</v>
      </c>
      <c r="U6" s="3" t="s">
        <v>20</v>
      </c>
      <c r="V6" s="3" t="s">
        <v>17</v>
      </c>
      <c r="W6" s="3" t="s">
        <v>18</v>
      </c>
      <c r="X6" s="3" t="s">
        <v>19</v>
      </c>
      <c r="Y6" s="3" t="s">
        <v>20</v>
      </c>
      <c r="Z6" s="3" t="s">
        <v>17</v>
      </c>
      <c r="AA6" s="3" t="s">
        <v>18</v>
      </c>
      <c r="AB6" s="3" t="s">
        <v>19</v>
      </c>
      <c r="AC6" s="3" t="s">
        <v>20</v>
      </c>
      <c r="AD6" s="3" t="s">
        <v>17</v>
      </c>
      <c r="AE6" s="3" t="s">
        <v>18</v>
      </c>
      <c r="AF6" s="3" t="s">
        <v>19</v>
      </c>
      <c r="AG6" s="3" t="s">
        <v>20</v>
      </c>
      <c r="AH6" s="3" t="s">
        <v>17</v>
      </c>
      <c r="AI6" s="3" t="s">
        <v>18</v>
      </c>
      <c r="AJ6" s="3" t="s">
        <v>19</v>
      </c>
      <c r="AK6" s="3" t="s">
        <v>20</v>
      </c>
      <c r="AL6" s="3" t="s">
        <v>17</v>
      </c>
      <c r="AM6" s="3" t="s">
        <v>18</v>
      </c>
      <c r="AN6" s="3" t="s">
        <v>19</v>
      </c>
      <c r="AO6" s="3" t="s">
        <v>20</v>
      </c>
      <c r="AP6" s="3" t="s">
        <v>17</v>
      </c>
      <c r="AQ6" s="3" t="s">
        <v>18</v>
      </c>
      <c r="AR6" s="3" t="s">
        <v>19</v>
      </c>
      <c r="AS6" s="3" t="s">
        <v>20</v>
      </c>
    </row>
    <row r="7" spans="1:45" ht="20.25" customHeight="1">
      <c r="A7" s="79" t="s">
        <v>39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3">
        <f aca="true" t="shared" si="0" ref="R7:AS7">SUM(R18:R157)</f>
        <v>178</v>
      </c>
      <c r="S7" s="3">
        <f t="shared" si="0"/>
        <v>55</v>
      </c>
      <c r="T7" s="3">
        <f t="shared" si="0"/>
        <v>65</v>
      </c>
      <c r="U7" s="3">
        <f t="shared" si="0"/>
        <v>58</v>
      </c>
      <c r="V7" s="3">
        <f t="shared" si="0"/>
        <v>125357</v>
      </c>
      <c r="W7" s="3">
        <f t="shared" si="0"/>
        <v>25631</v>
      </c>
      <c r="X7" s="3">
        <f t="shared" si="0"/>
        <v>39708</v>
      </c>
      <c r="Y7" s="3">
        <f t="shared" si="0"/>
        <v>60018</v>
      </c>
      <c r="Z7" s="3">
        <f t="shared" si="0"/>
        <v>2662</v>
      </c>
      <c r="AA7" s="3">
        <f t="shared" si="0"/>
        <v>551</v>
      </c>
      <c r="AB7" s="3">
        <f t="shared" si="0"/>
        <v>833</v>
      </c>
      <c r="AC7" s="3">
        <f t="shared" si="0"/>
        <v>1278</v>
      </c>
      <c r="AD7" s="3">
        <f t="shared" si="0"/>
        <v>1552264</v>
      </c>
      <c r="AE7" s="3">
        <f t="shared" si="0"/>
        <v>436504</v>
      </c>
      <c r="AF7" s="3">
        <f t="shared" si="0"/>
        <v>465495</v>
      </c>
      <c r="AG7" s="3">
        <f t="shared" si="0"/>
        <v>650265</v>
      </c>
      <c r="AH7" s="3">
        <f>SUM(AH18:AH157)</f>
        <v>4667.284414414415</v>
      </c>
      <c r="AI7" s="3">
        <f t="shared" si="0"/>
        <v>1044.6</v>
      </c>
      <c r="AJ7" s="3">
        <f t="shared" si="0"/>
        <v>1219.9105105105107</v>
      </c>
      <c r="AK7" s="3">
        <f t="shared" si="0"/>
        <v>2402.7739039039043</v>
      </c>
      <c r="AL7" s="3">
        <f>SUM(AL18:AL157)</f>
        <v>620960</v>
      </c>
      <c r="AM7" s="3">
        <f t="shared" si="0"/>
        <v>189243.4</v>
      </c>
      <c r="AN7" s="3">
        <f t="shared" si="0"/>
        <v>177938.85</v>
      </c>
      <c r="AO7" s="3">
        <f t="shared" si="0"/>
        <v>253777.75</v>
      </c>
      <c r="AP7" s="3">
        <f t="shared" si="0"/>
        <v>4911</v>
      </c>
      <c r="AQ7" s="3">
        <f t="shared" si="0"/>
        <v>586</v>
      </c>
      <c r="AR7" s="3">
        <f t="shared" si="0"/>
        <v>2355</v>
      </c>
      <c r="AS7" s="3">
        <f t="shared" si="0"/>
        <v>1970</v>
      </c>
    </row>
    <row r="8" spans="1:45" ht="20.25" customHeight="1">
      <c r="A8" s="47" t="s">
        <v>21</v>
      </c>
      <c r="B8" s="4">
        <v>1</v>
      </c>
      <c r="C8" s="60">
        <f>SUM(C18:C157)</f>
        <v>1339</v>
      </c>
      <c r="D8" s="60">
        <f aca="true" t="shared" si="1" ref="D8:N8">SUM(D18:D157)</f>
        <v>896</v>
      </c>
      <c r="E8" s="60">
        <f t="shared" si="1"/>
        <v>316</v>
      </c>
      <c r="F8" s="60">
        <f t="shared" si="1"/>
        <v>118</v>
      </c>
      <c r="G8" s="60">
        <f t="shared" si="1"/>
        <v>1261</v>
      </c>
      <c r="H8" s="60">
        <f t="shared" si="1"/>
        <v>760</v>
      </c>
      <c r="I8" s="60">
        <f t="shared" si="1"/>
        <v>471</v>
      </c>
      <c r="J8" s="60">
        <f t="shared" si="1"/>
        <v>31</v>
      </c>
      <c r="K8" s="60">
        <f t="shared" si="1"/>
        <v>2600</v>
      </c>
      <c r="L8" s="60">
        <f t="shared" si="1"/>
        <v>1656</v>
      </c>
      <c r="M8" s="60">
        <f t="shared" si="1"/>
        <v>787</v>
      </c>
      <c r="N8" s="60">
        <f t="shared" si="1"/>
        <v>149</v>
      </c>
      <c r="O8" s="46" t="s">
        <v>40</v>
      </c>
      <c r="P8" s="60" t="s">
        <v>13</v>
      </c>
      <c r="Q8" s="60"/>
      <c r="R8" s="3">
        <f aca="true" t="shared" si="2" ref="R8:AS8">R18+R28+R38+R48+R58+R68+R78+R88+R98+R108+R118+R128+R138+R148</f>
        <v>37</v>
      </c>
      <c r="S8" s="3">
        <f t="shared" si="2"/>
        <v>10</v>
      </c>
      <c r="T8" s="3">
        <f t="shared" si="2"/>
        <v>14</v>
      </c>
      <c r="U8" s="3">
        <f t="shared" si="2"/>
        <v>13</v>
      </c>
      <c r="V8" s="3">
        <f t="shared" si="2"/>
        <v>15603</v>
      </c>
      <c r="W8" s="3">
        <f t="shared" si="2"/>
        <v>1980</v>
      </c>
      <c r="X8" s="3">
        <f t="shared" si="2"/>
        <v>6265</v>
      </c>
      <c r="Y8" s="3">
        <f t="shared" si="2"/>
        <v>7358</v>
      </c>
      <c r="Z8" s="3">
        <f t="shared" si="2"/>
        <v>340</v>
      </c>
      <c r="AA8" s="3">
        <f t="shared" si="2"/>
        <v>44</v>
      </c>
      <c r="AB8" s="3">
        <f t="shared" si="2"/>
        <v>131</v>
      </c>
      <c r="AC8" s="3">
        <f t="shared" si="2"/>
        <v>165</v>
      </c>
      <c r="AD8" s="3">
        <f t="shared" si="2"/>
        <v>162313</v>
      </c>
      <c r="AE8" s="3">
        <f t="shared" si="2"/>
        <v>21150</v>
      </c>
      <c r="AF8" s="3">
        <f t="shared" si="2"/>
        <v>67926</v>
      </c>
      <c r="AG8" s="3">
        <f t="shared" si="2"/>
        <v>73237</v>
      </c>
      <c r="AH8" s="3">
        <f t="shared" si="2"/>
        <v>269.55585585585584</v>
      </c>
      <c r="AI8" s="3">
        <f t="shared" si="2"/>
        <v>30.4</v>
      </c>
      <c r="AJ8" s="3">
        <f t="shared" si="2"/>
        <v>67.4</v>
      </c>
      <c r="AK8" s="3">
        <f t="shared" si="2"/>
        <v>171.75585585585586</v>
      </c>
      <c r="AL8" s="3">
        <f t="shared" si="2"/>
        <v>54031.75</v>
      </c>
      <c r="AM8" s="3">
        <f t="shared" si="2"/>
        <v>7761</v>
      </c>
      <c r="AN8" s="3">
        <f t="shared" si="2"/>
        <v>20743</v>
      </c>
      <c r="AO8" s="3">
        <f t="shared" si="2"/>
        <v>25527.75</v>
      </c>
      <c r="AP8" s="3">
        <f t="shared" si="2"/>
        <v>1057</v>
      </c>
      <c r="AQ8" s="3">
        <f t="shared" si="2"/>
        <v>62</v>
      </c>
      <c r="AR8" s="3">
        <f t="shared" si="2"/>
        <v>547</v>
      </c>
      <c r="AS8" s="3">
        <f t="shared" si="2"/>
        <v>448</v>
      </c>
    </row>
    <row r="9" spans="1:45" ht="20.25" customHeight="1">
      <c r="A9" s="47"/>
      <c r="B9" s="4">
        <v>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46"/>
      <c r="P9" s="60" t="s">
        <v>14</v>
      </c>
      <c r="Q9" s="60"/>
      <c r="R9" s="3">
        <f aca="true" t="shared" si="3" ref="R9:AS9">R19+R29+R39+R49+R59+R69+R79+R89+R99+R109+R119+R129+R139+R149</f>
        <v>27</v>
      </c>
      <c r="S9" s="3">
        <f t="shared" si="3"/>
        <v>8</v>
      </c>
      <c r="T9" s="3">
        <f t="shared" si="3"/>
        <v>13</v>
      </c>
      <c r="U9" s="3">
        <f t="shared" si="3"/>
        <v>6</v>
      </c>
      <c r="V9" s="3">
        <f t="shared" si="3"/>
        <v>10110</v>
      </c>
      <c r="W9" s="3">
        <f t="shared" si="3"/>
        <v>1925</v>
      </c>
      <c r="X9" s="3">
        <f t="shared" si="3"/>
        <v>5135</v>
      </c>
      <c r="Y9" s="3">
        <f t="shared" si="3"/>
        <v>3050</v>
      </c>
      <c r="Z9" s="3">
        <f t="shared" si="3"/>
        <v>204</v>
      </c>
      <c r="AA9" s="3">
        <f t="shared" si="3"/>
        <v>39</v>
      </c>
      <c r="AB9" s="3">
        <f t="shared" si="3"/>
        <v>104</v>
      </c>
      <c r="AC9" s="3">
        <f t="shared" si="3"/>
        <v>61</v>
      </c>
      <c r="AD9" s="3">
        <f t="shared" si="3"/>
        <v>119239</v>
      </c>
      <c r="AE9" s="3">
        <f t="shared" si="3"/>
        <v>28687</v>
      </c>
      <c r="AF9" s="3">
        <f t="shared" si="3"/>
        <v>58244</v>
      </c>
      <c r="AG9" s="3">
        <f t="shared" si="3"/>
        <v>32308</v>
      </c>
      <c r="AH9" s="3">
        <f t="shared" si="3"/>
        <v>130.70000000000002</v>
      </c>
      <c r="AI9" s="3">
        <f t="shared" si="3"/>
        <v>0</v>
      </c>
      <c r="AJ9" s="3">
        <f t="shared" si="3"/>
        <v>110.7</v>
      </c>
      <c r="AK9" s="3">
        <f t="shared" si="3"/>
        <v>20</v>
      </c>
      <c r="AL9" s="3">
        <f t="shared" si="3"/>
        <v>47138</v>
      </c>
      <c r="AM9" s="3">
        <f t="shared" si="3"/>
        <v>12152</v>
      </c>
      <c r="AN9" s="3">
        <f t="shared" si="3"/>
        <v>27626</v>
      </c>
      <c r="AO9" s="3">
        <f t="shared" si="3"/>
        <v>7360</v>
      </c>
      <c r="AP9" s="3">
        <f t="shared" si="3"/>
        <v>491</v>
      </c>
      <c r="AQ9" s="3">
        <f t="shared" si="3"/>
        <v>88</v>
      </c>
      <c r="AR9" s="3">
        <f t="shared" si="3"/>
        <v>302</v>
      </c>
      <c r="AS9" s="3">
        <f t="shared" si="3"/>
        <v>101</v>
      </c>
    </row>
    <row r="10" spans="1:45" ht="20.25" customHeight="1">
      <c r="A10" s="47"/>
      <c r="B10" s="4">
        <v>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46"/>
      <c r="P10" s="60" t="s">
        <v>41</v>
      </c>
      <c r="Q10" s="3" t="s">
        <v>42</v>
      </c>
      <c r="R10" s="58">
        <f aca="true" t="shared" si="4" ref="R10:AS10">R20+R30+R40+R50+R60+R70+R80+R90+R100+R110+R120+R130+R140+R150</f>
        <v>18</v>
      </c>
      <c r="S10" s="58">
        <f t="shared" si="4"/>
        <v>5</v>
      </c>
      <c r="T10" s="58">
        <f t="shared" si="4"/>
        <v>11</v>
      </c>
      <c r="U10" s="58">
        <f t="shared" si="4"/>
        <v>2</v>
      </c>
      <c r="V10" s="3">
        <f t="shared" si="4"/>
        <v>8624</v>
      </c>
      <c r="W10" s="3">
        <f t="shared" si="4"/>
        <v>4185</v>
      </c>
      <c r="X10" s="3">
        <f t="shared" si="4"/>
        <v>2324</v>
      </c>
      <c r="Y10" s="3">
        <f t="shared" si="4"/>
        <v>2115</v>
      </c>
      <c r="Z10" s="3">
        <f t="shared" si="4"/>
        <v>191</v>
      </c>
      <c r="AA10" s="3">
        <f t="shared" si="4"/>
        <v>93</v>
      </c>
      <c r="AB10" s="3">
        <f t="shared" si="4"/>
        <v>51</v>
      </c>
      <c r="AC10" s="3">
        <f t="shared" si="4"/>
        <v>47</v>
      </c>
      <c r="AD10" s="3">
        <f t="shared" si="4"/>
        <v>141829</v>
      </c>
      <c r="AE10" s="3">
        <f t="shared" si="4"/>
        <v>57530</v>
      </c>
      <c r="AF10" s="3">
        <f t="shared" si="4"/>
        <v>49031</v>
      </c>
      <c r="AG10" s="3">
        <f t="shared" si="4"/>
        <v>35268</v>
      </c>
      <c r="AH10" s="58">
        <f t="shared" si="4"/>
        <v>196.12705705705704</v>
      </c>
      <c r="AI10" s="58">
        <f t="shared" si="4"/>
        <v>69.5</v>
      </c>
      <c r="AJ10" s="58">
        <f t="shared" si="4"/>
        <v>26.7</v>
      </c>
      <c r="AK10" s="58">
        <f t="shared" si="4"/>
        <v>99.92705705705706</v>
      </c>
      <c r="AL10" s="58">
        <f t="shared" si="4"/>
        <v>36842.5</v>
      </c>
      <c r="AM10" s="58">
        <f t="shared" si="4"/>
        <v>15833.4</v>
      </c>
      <c r="AN10" s="58">
        <f t="shared" si="4"/>
        <v>11509.1</v>
      </c>
      <c r="AO10" s="58">
        <f t="shared" si="4"/>
        <v>9500</v>
      </c>
      <c r="AP10" s="58">
        <f t="shared" si="4"/>
        <v>761</v>
      </c>
      <c r="AQ10" s="58">
        <f t="shared" si="4"/>
        <v>211</v>
      </c>
      <c r="AR10" s="58">
        <f t="shared" si="4"/>
        <v>418</v>
      </c>
      <c r="AS10" s="58">
        <f t="shared" si="4"/>
        <v>132</v>
      </c>
    </row>
    <row r="11" spans="1:45" ht="20.25" customHeight="1">
      <c r="A11" s="47"/>
      <c r="B11" s="4">
        <v>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46"/>
      <c r="P11" s="60"/>
      <c r="Q11" s="3" t="s">
        <v>43</v>
      </c>
      <c r="R11" s="59"/>
      <c r="S11" s="59"/>
      <c r="T11" s="59"/>
      <c r="U11" s="59"/>
      <c r="V11" s="3">
        <f aca="true" t="shared" si="5" ref="V11:AG11">V21+V31+V41+V51+V61+V71+V81+V91+V101+V111+V121+V131+V141+V151</f>
        <v>8745</v>
      </c>
      <c r="W11" s="3">
        <f t="shared" si="5"/>
        <v>1300</v>
      </c>
      <c r="X11" s="3">
        <f t="shared" si="5"/>
        <v>3945</v>
      </c>
      <c r="Y11" s="3">
        <f t="shared" si="5"/>
        <v>3500</v>
      </c>
      <c r="Z11" s="3">
        <f t="shared" si="5"/>
        <v>169</v>
      </c>
      <c r="AA11" s="3">
        <f t="shared" si="5"/>
        <v>26</v>
      </c>
      <c r="AB11" s="3">
        <f t="shared" si="5"/>
        <v>73</v>
      </c>
      <c r="AC11" s="3">
        <f t="shared" si="5"/>
        <v>70</v>
      </c>
      <c r="AD11" s="3">
        <f t="shared" si="5"/>
        <v>0</v>
      </c>
      <c r="AE11" s="3">
        <f t="shared" si="5"/>
        <v>0</v>
      </c>
      <c r="AF11" s="3">
        <f t="shared" si="5"/>
        <v>0</v>
      </c>
      <c r="AG11" s="3">
        <f t="shared" si="5"/>
        <v>0</v>
      </c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ht="20.25" customHeight="1">
      <c r="A12" s="47"/>
      <c r="B12" s="4">
        <v>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46"/>
      <c r="P12" s="60" t="s">
        <v>15</v>
      </c>
      <c r="Q12" s="60"/>
      <c r="R12" s="3">
        <f aca="true" t="shared" si="6" ref="R12:U15">R22+R32+R42+R52+R62+R72+R82+R92+R102+R112+R122+R132+R142+R152</f>
        <v>5</v>
      </c>
      <c r="S12" s="3">
        <f t="shared" si="6"/>
        <v>0</v>
      </c>
      <c r="T12" s="3">
        <f t="shared" si="6"/>
        <v>2</v>
      </c>
      <c r="U12" s="3">
        <f t="shared" si="6"/>
        <v>3</v>
      </c>
      <c r="V12" s="3">
        <f aca="true" t="shared" si="7" ref="V12:AG12">V22+V32+V42+V52+V62+V72+V82+V92+V102+V112+V122+V132+V142+V152</f>
        <v>2650</v>
      </c>
      <c r="W12" s="3">
        <f t="shared" si="7"/>
        <v>0</v>
      </c>
      <c r="X12" s="3">
        <f t="shared" si="7"/>
        <v>1000</v>
      </c>
      <c r="Y12" s="3">
        <f t="shared" si="7"/>
        <v>1650</v>
      </c>
      <c r="Z12" s="3">
        <f t="shared" si="7"/>
        <v>53</v>
      </c>
      <c r="AA12" s="3">
        <f t="shared" si="7"/>
        <v>0</v>
      </c>
      <c r="AB12" s="3">
        <f t="shared" si="7"/>
        <v>20</v>
      </c>
      <c r="AC12" s="3">
        <f t="shared" si="7"/>
        <v>33</v>
      </c>
      <c r="AD12" s="3">
        <f t="shared" si="7"/>
        <v>10375</v>
      </c>
      <c r="AE12" s="3">
        <f t="shared" si="7"/>
        <v>0</v>
      </c>
      <c r="AF12" s="3">
        <f t="shared" si="7"/>
        <v>6000</v>
      </c>
      <c r="AG12" s="3">
        <f t="shared" si="7"/>
        <v>4375</v>
      </c>
      <c r="AH12" s="3">
        <f aca="true" t="shared" si="8" ref="AH12:AS12">AH22+AH32+AH42+AH52+AH62+AH72+AH82+AH92+AH102+AH112+AH122+AH132+AH142+AH152</f>
        <v>2</v>
      </c>
      <c r="AI12" s="3">
        <f t="shared" si="8"/>
        <v>0</v>
      </c>
      <c r="AJ12" s="3">
        <f t="shared" si="8"/>
        <v>0</v>
      </c>
      <c r="AK12" s="3">
        <f t="shared" si="8"/>
        <v>2</v>
      </c>
      <c r="AL12" s="3">
        <f t="shared" si="8"/>
        <v>4505</v>
      </c>
      <c r="AM12" s="3">
        <f t="shared" si="8"/>
        <v>0</v>
      </c>
      <c r="AN12" s="3">
        <f t="shared" si="8"/>
        <v>3101</v>
      </c>
      <c r="AO12" s="3">
        <f t="shared" si="8"/>
        <v>1404</v>
      </c>
      <c r="AP12" s="3">
        <f t="shared" si="8"/>
        <v>172</v>
      </c>
      <c r="AQ12" s="3">
        <f t="shared" si="8"/>
        <v>0</v>
      </c>
      <c r="AR12" s="3">
        <f t="shared" si="8"/>
        <v>71</v>
      </c>
      <c r="AS12" s="3">
        <f t="shared" si="8"/>
        <v>101</v>
      </c>
    </row>
    <row r="13" spans="1:45" ht="20.25" customHeight="1">
      <c r="A13" s="47"/>
      <c r="B13" s="4">
        <v>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46" t="s">
        <v>44</v>
      </c>
      <c r="P13" s="60" t="s">
        <v>13</v>
      </c>
      <c r="Q13" s="60"/>
      <c r="R13" s="3">
        <f t="shared" si="6"/>
        <v>60</v>
      </c>
      <c r="S13" s="3">
        <f t="shared" si="6"/>
        <v>22</v>
      </c>
      <c r="T13" s="3">
        <f t="shared" si="6"/>
        <v>20</v>
      </c>
      <c r="U13" s="3">
        <f t="shared" si="6"/>
        <v>18</v>
      </c>
      <c r="V13" s="3">
        <f aca="true" t="shared" si="9" ref="V13:AG13">V23+V33+V43+V53+V63+V73+V83+V93+V103+V113+V123+V133+V143+V153</f>
        <v>42695</v>
      </c>
      <c r="W13" s="3">
        <f t="shared" si="9"/>
        <v>10931</v>
      </c>
      <c r="X13" s="3">
        <f t="shared" si="9"/>
        <v>14889</v>
      </c>
      <c r="Y13" s="3">
        <f t="shared" si="9"/>
        <v>16875</v>
      </c>
      <c r="Z13" s="3">
        <f t="shared" si="9"/>
        <v>945</v>
      </c>
      <c r="AA13" s="3">
        <f t="shared" si="9"/>
        <v>240</v>
      </c>
      <c r="AB13" s="3">
        <f t="shared" si="9"/>
        <v>330</v>
      </c>
      <c r="AC13" s="3">
        <f t="shared" si="9"/>
        <v>375</v>
      </c>
      <c r="AD13" s="3">
        <f t="shared" si="9"/>
        <v>465806</v>
      </c>
      <c r="AE13" s="3">
        <f t="shared" si="9"/>
        <v>121884</v>
      </c>
      <c r="AF13" s="3">
        <f t="shared" si="9"/>
        <v>194533</v>
      </c>
      <c r="AG13" s="3">
        <f t="shared" si="9"/>
        <v>149389</v>
      </c>
      <c r="AH13" s="3">
        <f aca="true" t="shared" si="10" ref="AH13:AS13">AH23+AH33+AH43+AH53+AH63+AH73+AH83+AH93+AH103+AH113+AH123+AH133+AH143+AH153</f>
        <v>1702.072972972973</v>
      </c>
      <c r="AI13" s="3">
        <f t="shared" si="10"/>
        <v>379.7</v>
      </c>
      <c r="AJ13" s="3">
        <f t="shared" si="10"/>
        <v>694.8105105105105</v>
      </c>
      <c r="AK13" s="3">
        <f t="shared" si="10"/>
        <v>627.5624624624625</v>
      </c>
      <c r="AL13" s="3">
        <f t="shared" si="10"/>
        <v>203367.75</v>
      </c>
      <c r="AM13" s="3">
        <f t="shared" si="10"/>
        <v>49236</v>
      </c>
      <c r="AN13" s="3">
        <f t="shared" si="10"/>
        <v>84586.75</v>
      </c>
      <c r="AO13" s="3">
        <f t="shared" si="10"/>
        <v>69545</v>
      </c>
      <c r="AP13" s="3">
        <f t="shared" si="10"/>
        <v>1128</v>
      </c>
      <c r="AQ13" s="3">
        <f t="shared" si="10"/>
        <v>101</v>
      </c>
      <c r="AR13" s="3">
        <f t="shared" si="10"/>
        <v>626</v>
      </c>
      <c r="AS13" s="3">
        <f t="shared" si="10"/>
        <v>401</v>
      </c>
    </row>
    <row r="14" spans="1:45" ht="20.25" customHeight="1">
      <c r="A14" s="47"/>
      <c r="B14" s="4">
        <v>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46"/>
      <c r="P14" s="60" t="s">
        <v>14</v>
      </c>
      <c r="Q14" s="60"/>
      <c r="R14" s="3">
        <f t="shared" si="6"/>
        <v>18</v>
      </c>
      <c r="S14" s="3">
        <f t="shared" si="6"/>
        <v>7</v>
      </c>
      <c r="T14" s="3">
        <f t="shared" si="6"/>
        <v>2</v>
      </c>
      <c r="U14" s="3">
        <f t="shared" si="6"/>
        <v>9</v>
      </c>
      <c r="V14" s="3">
        <f aca="true" t="shared" si="11" ref="V14:AG14">V24+V34+V44+V54+V64+V74+V84+V94+V104+V114+V124+V134+V144+V154</f>
        <v>16250</v>
      </c>
      <c r="W14" s="3">
        <f t="shared" si="11"/>
        <v>3050</v>
      </c>
      <c r="X14" s="3">
        <f t="shared" si="11"/>
        <v>3200</v>
      </c>
      <c r="Y14" s="3">
        <f t="shared" si="11"/>
        <v>10000</v>
      </c>
      <c r="Z14" s="3">
        <f t="shared" si="11"/>
        <v>325</v>
      </c>
      <c r="AA14" s="3">
        <f t="shared" si="11"/>
        <v>61</v>
      </c>
      <c r="AB14" s="3">
        <f t="shared" si="11"/>
        <v>64</v>
      </c>
      <c r="AC14" s="3">
        <f t="shared" si="11"/>
        <v>200</v>
      </c>
      <c r="AD14" s="3">
        <f t="shared" si="11"/>
        <v>258741</v>
      </c>
      <c r="AE14" s="3">
        <f t="shared" si="11"/>
        <v>82955</v>
      </c>
      <c r="AF14" s="3">
        <f t="shared" si="11"/>
        <v>59000</v>
      </c>
      <c r="AG14" s="3">
        <f t="shared" si="11"/>
        <v>116786</v>
      </c>
      <c r="AH14" s="3">
        <f aca="true" t="shared" si="12" ref="AH14:AS14">AH24+AH34+AH44+AH54+AH64+AH74+AH84+AH94+AH104+AH114+AH124+AH134+AH144+AH154</f>
        <v>976.0285285285286</v>
      </c>
      <c r="AI14" s="3">
        <f t="shared" si="12"/>
        <v>281</v>
      </c>
      <c r="AJ14" s="3">
        <f t="shared" si="12"/>
        <v>230</v>
      </c>
      <c r="AK14" s="3">
        <f t="shared" si="12"/>
        <v>465.02852852852857</v>
      </c>
      <c r="AL14" s="3">
        <f t="shared" si="12"/>
        <v>116459</v>
      </c>
      <c r="AM14" s="3">
        <f t="shared" si="12"/>
        <v>44518</v>
      </c>
      <c r="AN14" s="3">
        <f t="shared" si="12"/>
        <v>16400</v>
      </c>
      <c r="AO14" s="3">
        <f t="shared" si="12"/>
        <v>55541</v>
      </c>
      <c r="AP14" s="3">
        <f t="shared" si="12"/>
        <v>402</v>
      </c>
      <c r="AQ14" s="3">
        <f t="shared" si="12"/>
        <v>0</v>
      </c>
      <c r="AR14" s="3">
        <f t="shared" si="12"/>
        <v>135</v>
      </c>
      <c r="AS14" s="3">
        <f t="shared" si="12"/>
        <v>267</v>
      </c>
    </row>
    <row r="15" spans="1:45" ht="20.25" customHeight="1">
      <c r="A15" s="47"/>
      <c r="B15" s="4">
        <v>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46"/>
      <c r="P15" s="60" t="s">
        <v>41</v>
      </c>
      <c r="Q15" s="3" t="s">
        <v>42</v>
      </c>
      <c r="R15" s="58">
        <f t="shared" si="6"/>
        <v>10</v>
      </c>
      <c r="S15" s="58">
        <f t="shared" si="6"/>
        <v>2</v>
      </c>
      <c r="T15" s="58">
        <f t="shared" si="6"/>
        <v>3</v>
      </c>
      <c r="U15" s="58">
        <f t="shared" si="6"/>
        <v>5</v>
      </c>
      <c r="V15" s="3">
        <f aca="true" t="shared" si="13" ref="V15:AG15">V25+V35+V45+V55+V65+V75+V85+V95+V105+V115+V125+V135+V145+V155</f>
        <v>9286</v>
      </c>
      <c r="W15" s="3">
        <f t="shared" si="13"/>
        <v>1260</v>
      </c>
      <c r="X15" s="3">
        <f t="shared" si="13"/>
        <v>1506</v>
      </c>
      <c r="Y15" s="3">
        <f t="shared" si="13"/>
        <v>6520</v>
      </c>
      <c r="Z15" s="3">
        <f t="shared" si="13"/>
        <v>205</v>
      </c>
      <c r="AA15" s="3">
        <f t="shared" si="13"/>
        <v>28</v>
      </c>
      <c r="AB15" s="3">
        <f t="shared" si="13"/>
        <v>32</v>
      </c>
      <c r="AC15" s="3">
        <f t="shared" si="13"/>
        <v>145</v>
      </c>
      <c r="AD15" s="3">
        <f t="shared" si="13"/>
        <v>192219</v>
      </c>
      <c r="AE15" s="3">
        <f t="shared" si="13"/>
        <v>22756</v>
      </c>
      <c r="AF15" s="3">
        <f t="shared" si="13"/>
        <v>30761</v>
      </c>
      <c r="AG15" s="3">
        <f t="shared" si="13"/>
        <v>138702</v>
      </c>
      <c r="AH15" s="58">
        <f aca="true" t="shared" si="14" ref="AH15:AS15">AH25+AH35+AH45+AH55+AH65+AH75+AH85+AH95+AH105+AH115+AH125+AH135+AH145+AH155</f>
        <v>726.8</v>
      </c>
      <c r="AI15" s="58">
        <f t="shared" si="14"/>
        <v>50</v>
      </c>
      <c r="AJ15" s="58">
        <f t="shared" si="14"/>
        <v>90.3</v>
      </c>
      <c r="AK15" s="58">
        <f t="shared" si="14"/>
        <v>586.5</v>
      </c>
      <c r="AL15" s="58">
        <f t="shared" si="14"/>
        <v>71966</v>
      </c>
      <c r="AM15" s="58">
        <f t="shared" si="14"/>
        <v>9743</v>
      </c>
      <c r="AN15" s="58">
        <f t="shared" si="14"/>
        <v>13973</v>
      </c>
      <c r="AO15" s="58">
        <f t="shared" si="14"/>
        <v>48250</v>
      </c>
      <c r="AP15" s="58">
        <f t="shared" si="14"/>
        <v>754</v>
      </c>
      <c r="AQ15" s="58">
        <f t="shared" si="14"/>
        <v>124</v>
      </c>
      <c r="AR15" s="58">
        <f t="shared" si="14"/>
        <v>211</v>
      </c>
      <c r="AS15" s="58">
        <f t="shared" si="14"/>
        <v>419</v>
      </c>
    </row>
    <row r="16" spans="1:45" ht="20.25" customHeight="1">
      <c r="A16" s="47"/>
      <c r="B16" s="4">
        <v>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46"/>
      <c r="P16" s="60"/>
      <c r="Q16" s="3" t="s">
        <v>43</v>
      </c>
      <c r="R16" s="59"/>
      <c r="S16" s="59"/>
      <c r="T16" s="59"/>
      <c r="U16" s="59"/>
      <c r="V16" s="3">
        <f aca="true" t="shared" si="15" ref="V16:AG16">V26+V36+V46+V56+V66+V76+V86+V96+V106+V116+V126+V136+V146+V156</f>
        <v>8444</v>
      </c>
      <c r="W16" s="3">
        <f t="shared" si="15"/>
        <v>1000</v>
      </c>
      <c r="X16" s="3">
        <f t="shared" si="15"/>
        <v>1444</v>
      </c>
      <c r="Y16" s="3">
        <f t="shared" si="15"/>
        <v>6000</v>
      </c>
      <c r="Z16" s="3">
        <f t="shared" si="15"/>
        <v>168</v>
      </c>
      <c r="AA16" s="3">
        <f t="shared" si="15"/>
        <v>20</v>
      </c>
      <c r="AB16" s="3">
        <f t="shared" si="15"/>
        <v>28</v>
      </c>
      <c r="AC16" s="3">
        <f t="shared" si="15"/>
        <v>120</v>
      </c>
      <c r="AD16" s="3">
        <f t="shared" si="15"/>
        <v>0</v>
      </c>
      <c r="AE16" s="3">
        <f t="shared" si="15"/>
        <v>0</v>
      </c>
      <c r="AF16" s="3">
        <f t="shared" si="15"/>
        <v>0</v>
      </c>
      <c r="AG16" s="3">
        <f t="shared" si="15"/>
        <v>0</v>
      </c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45" ht="20.25" customHeight="1">
      <c r="A17" s="47"/>
      <c r="B17" s="4">
        <v>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46"/>
      <c r="P17" s="60" t="s">
        <v>15</v>
      </c>
      <c r="Q17" s="60"/>
      <c r="R17" s="3">
        <f>R27+R37+R47+R57+R67+R77+R87+R97+R107+R117+R127+R137+R147+R157</f>
        <v>3</v>
      </c>
      <c r="S17" s="3">
        <f>S27+S37+S47+S57+S67+S77+S87+S97+S107+S117+S127+S137+S147+S157</f>
        <v>1</v>
      </c>
      <c r="T17" s="3">
        <f>T27+T37+T47+T57+T67+T77+T87+T97+T107+T117+T127+T137+T147+T157</f>
        <v>0</v>
      </c>
      <c r="U17" s="3">
        <f>U27+U37+U47+U57+U67+U77+U87+U97+U107+U117+U127+U137+U147+U157</f>
        <v>2</v>
      </c>
      <c r="V17" s="3">
        <f aca="true" t="shared" si="16" ref="V17:AG17">V27+V37+V47+V57+V67+V77+V87+V97+V107+V117+V127+V137+V147+V157</f>
        <v>2950</v>
      </c>
      <c r="W17" s="3">
        <f t="shared" si="16"/>
        <v>0</v>
      </c>
      <c r="X17" s="3">
        <f t="shared" si="16"/>
        <v>0</v>
      </c>
      <c r="Y17" s="3">
        <f t="shared" si="16"/>
        <v>2950</v>
      </c>
      <c r="Z17" s="3">
        <f t="shared" si="16"/>
        <v>62</v>
      </c>
      <c r="AA17" s="3">
        <f t="shared" si="16"/>
        <v>0</v>
      </c>
      <c r="AB17" s="3">
        <f t="shared" si="16"/>
        <v>0</v>
      </c>
      <c r="AC17" s="3">
        <f t="shared" si="16"/>
        <v>62</v>
      </c>
      <c r="AD17" s="3">
        <f t="shared" si="16"/>
        <v>201742</v>
      </c>
      <c r="AE17" s="3">
        <f t="shared" si="16"/>
        <v>101542</v>
      </c>
      <c r="AF17" s="3">
        <f t="shared" si="16"/>
        <v>0</v>
      </c>
      <c r="AG17" s="3">
        <f t="shared" si="16"/>
        <v>100200</v>
      </c>
      <c r="AH17" s="3">
        <f aca="true" t="shared" si="17" ref="AH17:AS17">AH27+AH37+AH47+AH57+AH67+AH77+AH87+AH97+AH107+AH117+AH127+AH137+AH147+AH157</f>
        <v>664</v>
      </c>
      <c r="AI17" s="3">
        <f t="shared" si="17"/>
        <v>234</v>
      </c>
      <c r="AJ17" s="3">
        <f t="shared" si="17"/>
        <v>0</v>
      </c>
      <c r="AK17" s="3">
        <f t="shared" si="17"/>
        <v>430</v>
      </c>
      <c r="AL17" s="3">
        <f t="shared" si="17"/>
        <v>86650</v>
      </c>
      <c r="AM17" s="3">
        <f t="shared" si="17"/>
        <v>50000</v>
      </c>
      <c r="AN17" s="3">
        <f t="shared" si="17"/>
        <v>0</v>
      </c>
      <c r="AO17" s="3">
        <f t="shared" si="17"/>
        <v>36650</v>
      </c>
      <c r="AP17" s="3">
        <f t="shared" si="17"/>
        <v>91</v>
      </c>
      <c r="AQ17" s="3">
        <f t="shared" si="17"/>
        <v>0</v>
      </c>
      <c r="AR17" s="3">
        <f t="shared" si="17"/>
        <v>10</v>
      </c>
      <c r="AS17" s="3">
        <f t="shared" si="17"/>
        <v>81</v>
      </c>
    </row>
    <row r="18" spans="1:45" ht="20.25" customHeight="1">
      <c r="A18" s="47" t="s">
        <v>22</v>
      </c>
      <c r="B18" s="4">
        <v>1</v>
      </c>
      <c r="C18" s="60">
        <v>121</v>
      </c>
      <c r="D18" s="60">
        <v>95</v>
      </c>
      <c r="E18" s="60">
        <v>6</v>
      </c>
      <c r="F18" s="60">
        <v>20</v>
      </c>
      <c r="G18" s="60">
        <v>116</v>
      </c>
      <c r="H18" s="60">
        <v>78</v>
      </c>
      <c r="I18" s="60">
        <v>16</v>
      </c>
      <c r="J18" s="60">
        <v>22</v>
      </c>
      <c r="K18" s="60">
        <v>237</v>
      </c>
      <c r="L18" s="60">
        <v>173</v>
      </c>
      <c r="M18" s="60">
        <v>22</v>
      </c>
      <c r="N18" s="60">
        <v>42</v>
      </c>
      <c r="O18" s="46" t="s">
        <v>45</v>
      </c>
      <c r="P18" s="60" t="s">
        <v>13</v>
      </c>
      <c r="Q18" s="60"/>
      <c r="R18" s="37">
        <f aca="true" t="shared" si="18" ref="R18:R24">SUM(S18:U18)</f>
        <v>5</v>
      </c>
      <c r="S18" s="37">
        <v>1</v>
      </c>
      <c r="T18" s="38">
        <v>2</v>
      </c>
      <c r="U18" s="38">
        <v>2</v>
      </c>
      <c r="V18" s="37">
        <f>SUM(W18:Y18)</f>
        <v>270</v>
      </c>
      <c r="W18" s="37">
        <v>45</v>
      </c>
      <c r="X18" s="37">
        <v>0</v>
      </c>
      <c r="Y18" s="37">
        <v>225</v>
      </c>
      <c r="Z18" s="37">
        <f>SUM(AA18:AC18)</f>
        <v>6</v>
      </c>
      <c r="AA18" s="37">
        <v>1</v>
      </c>
      <c r="AB18" s="37">
        <v>0</v>
      </c>
      <c r="AC18" s="37">
        <v>5</v>
      </c>
      <c r="AD18" s="37">
        <f aca="true" t="shared" si="19" ref="AD18:AD24">SUM(AE18:AG18)</f>
        <v>23211</v>
      </c>
      <c r="AE18" s="37">
        <v>4724</v>
      </c>
      <c r="AF18" s="37">
        <v>7172</v>
      </c>
      <c r="AG18" s="37">
        <v>11315</v>
      </c>
      <c r="AH18" s="37">
        <f aca="true" t="shared" si="20" ref="AH18:AH24">SUM(AI18:AK18)</f>
        <v>102.69999999999999</v>
      </c>
      <c r="AI18" s="37">
        <v>10.4</v>
      </c>
      <c r="AJ18" s="37">
        <v>31.4</v>
      </c>
      <c r="AK18" s="37">
        <v>60.9</v>
      </c>
      <c r="AL18" s="37">
        <f aca="true" t="shared" si="21" ref="AL18:AL24">SUM(AM18:AO18)</f>
        <v>15450</v>
      </c>
      <c r="AM18" s="37">
        <v>1350</v>
      </c>
      <c r="AN18" s="37">
        <v>4400</v>
      </c>
      <c r="AO18" s="37">
        <v>9700</v>
      </c>
      <c r="AP18" s="37">
        <v>7</v>
      </c>
      <c r="AQ18" s="37">
        <v>0</v>
      </c>
      <c r="AR18" s="37">
        <v>0</v>
      </c>
      <c r="AS18" s="37">
        <v>7</v>
      </c>
    </row>
    <row r="19" spans="1:45" ht="20.25" customHeight="1">
      <c r="A19" s="47"/>
      <c r="B19" s="4">
        <v>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46"/>
      <c r="P19" s="60" t="s">
        <v>14</v>
      </c>
      <c r="Q19" s="60"/>
      <c r="R19" s="37">
        <f t="shared" si="18"/>
        <v>2</v>
      </c>
      <c r="S19" s="37">
        <v>0</v>
      </c>
      <c r="T19" s="38">
        <v>2</v>
      </c>
      <c r="U19" s="38">
        <v>0</v>
      </c>
      <c r="V19" s="37">
        <f>SUM(W19:Y19)</f>
        <v>400</v>
      </c>
      <c r="W19" s="37">
        <v>0</v>
      </c>
      <c r="X19" s="37">
        <v>400</v>
      </c>
      <c r="Y19" s="37">
        <v>0</v>
      </c>
      <c r="Z19" s="37">
        <f aca="true" t="shared" si="22" ref="Z19:Z27">SUM(AA19:AC19)</f>
        <v>8</v>
      </c>
      <c r="AA19" s="37">
        <v>0</v>
      </c>
      <c r="AB19" s="37">
        <v>8</v>
      </c>
      <c r="AC19" s="37">
        <v>0</v>
      </c>
      <c r="AD19" s="37">
        <f t="shared" si="19"/>
        <v>19031</v>
      </c>
      <c r="AE19" s="37">
        <v>0</v>
      </c>
      <c r="AF19" s="37">
        <v>19031</v>
      </c>
      <c r="AG19" s="37">
        <v>0</v>
      </c>
      <c r="AH19" s="39">
        <f t="shared" si="20"/>
        <v>80.9</v>
      </c>
      <c r="AI19" s="37">
        <v>0</v>
      </c>
      <c r="AJ19" s="37">
        <v>80.9</v>
      </c>
      <c r="AK19" s="37">
        <v>0</v>
      </c>
      <c r="AL19" s="37">
        <f t="shared" si="21"/>
        <v>12000</v>
      </c>
      <c r="AM19" s="37">
        <v>0</v>
      </c>
      <c r="AN19" s="37">
        <v>12000</v>
      </c>
      <c r="AO19" s="37">
        <v>0</v>
      </c>
      <c r="AP19" s="37">
        <v>31</v>
      </c>
      <c r="AQ19" s="37">
        <v>0</v>
      </c>
      <c r="AR19" s="37">
        <v>31</v>
      </c>
      <c r="AS19" s="37"/>
    </row>
    <row r="20" spans="1:45" ht="20.25" customHeight="1">
      <c r="A20" s="47"/>
      <c r="B20" s="4">
        <v>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46"/>
      <c r="P20" s="60" t="s">
        <v>41</v>
      </c>
      <c r="Q20" s="3" t="s">
        <v>42</v>
      </c>
      <c r="R20" s="73">
        <v>0</v>
      </c>
      <c r="S20" s="73">
        <v>0</v>
      </c>
      <c r="T20" s="73">
        <v>0</v>
      </c>
      <c r="U20" s="73">
        <v>0</v>
      </c>
      <c r="V20" s="37">
        <f aca="true" t="shared" si="23" ref="V20:V27">SUM(W20:Y20)</f>
        <v>0</v>
      </c>
      <c r="W20" s="37">
        <v>0</v>
      </c>
      <c r="X20" s="37">
        <v>0</v>
      </c>
      <c r="Y20" s="37">
        <v>0</v>
      </c>
      <c r="Z20" s="37">
        <f t="shared" si="22"/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/>
      <c r="AQ20" s="73">
        <v>0</v>
      </c>
      <c r="AR20" s="73">
        <v>0</v>
      </c>
      <c r="AS20" s="73"/>
    </row>
    <row r="21" spans="1:45" ht="20.25" customHeight="1">
      <c r="A21" s="47"/>
      <c r="B21" s="4">
        <v>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46"/>
      <c r="P21" s="60"/>
      <c r="Q21" s="3" t="s">
        <v>43</v>
      </c>
      <c r="R21" s="74"/>
      <c r="S21" s="74"/>
      <c r="T21" s="74"/>
      <c r="U21" s="74"/>
      <c r="V21" s="37">
        <f t="shared" si="23"/>
        <v>0</v>
      </c>
      <c r="W21" s="37">
        <v>0</v>
      </c>
      <c r="X21" s="37">
        <v>0</v>
      </c>
      <c r="Y21" s="37">
        <v>0</v>
      </c>
      <c r="Z21" s="37">
        <f t="shared" si="22"/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</row>
    <row r="22" spans="1:45" ht="20.25" customHeight="1">
      <c r="A22" s="47"/>
      <c r="B22" s="4">
        <v>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46"/>
      <c r="P22" s="60" t="s">
        <v>15</v>
      </c>
      <c r="Q22" s="60"/>
      <c r="R22" s="40">
        <v>0</v>
      </c>
      <c r="S22" s="40">
        <v>0</v>
      </c>
      <c r="T22" s="38">
        <v>0</v>
      </c>
      <c r="U22" s="38">
        <v>0</v>
      </c>
      <c r="V22" s="37">
        <f t="shared" si="23"/>
        <v>0</v>
      </c>
      <c r="W22" s="37">
        <v>0</v>
      </c>
      <c r="X22" s="37">
        <v>0</v>
      </c>
      <c r="Y22" s="37">
        <v>0</v>
      </c>
      <c r="Z22" s="37">
        <f t="shared" si="22"/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/>
      <c r="AQ22" s="37">
        <v>0</v>
      </c>
      <c r="AR22" s="37">
        <v>0</v>
      </c>
      <c r="AS22" s="37"/>
    </row>
    <row r="23" spans="1:45" ht="20.25" customHeight="1">
      <c r="A23" s="47"/>
      <c r="B23" s="4">
        <v>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46" t="s">
        <v>46</v>
      </c>
      <c r="P23" s="60" t="s">
        <v>13</v>
      </c>
      <c r="Q23" s="60"/>
      <c r="R23" s="37">
        <f t="shared" si="18"/>
        <v>13</v>
      </c>
      <c r="S23" s="37">
        <v>5</v>
      </c>
      <c r="T23" s="37">
        <v>4</v>
      </c>
      <c r="U23" s="37">
        <v>4</v>
      </c>
      <c r="V23" s="37">
        <f t="shared" si="23"/>
        <v>8325</v>
      </c>
      <c r="W23" s="37">
        <v>3150</v>
      </c>
      <c r="X23" s="37">
        <v>2250</v>
      </c>
      <c r="Y23" s="37">
        <v>2925</v>
      </c>
      <c r="Z23" s="37">
        <f t="shared" si="22"/>
        <v>185</v>
      </c>
      <c r="AA23" s="37">
        <v>70</v>
      </c>
      <c r="AB23" s="37">
        <v>50</v>
      </c>
      <c r="AC23" s="37">
        <v>65</v>
      </c>
      <c r="AD23" s="37">
        <f t="shared" si="19"/>
        <v>130480</v>
      </c>
      <c r="AE23" s="37">
        <v>46494</v>
      </c>
      <c r="AF23" s="37">
        <v>49828</v>
      </c>
      <c r="AG23" s="37">
        <v>34158</v>
      </c>
      <c r="AH23" s="39">
        <f t="shared" si="20"/>
        <v>373.9</v>
      </c>
      <c r="AI23" s="37">
        <v>109.7</v>
      </c>
      <c r="AJ23" s="37">
        <v>138.3</v>
      </c>
      <c r="AK23" s="37">
        <v>125.9</v>
      </c>
      <c r="AL23" s="37">
        <f t="shared" si="21"/>
        <v>54200</v>
      </c>
      <c r="AM23" s="37">
        <v>16000</v>
      </c>
      <c r="AN23" s="37">
        <v>22800</v>
      </c>
      <c r="AO23" s="37">
        <v>15400</v>
      </c>
      <c r="AP23" s="37">
        <v>211</v>
      </c>
      <c r="AQ23" s="37">
        <v>0</v>
      </c>
      <c r="AR23" s="37">
        <v>123</v>
      </c>
      <c r="AS23" s="37">
        <v>88</v>
      </c>
    </row>
    <row r="24" spans="1:45" ht="20.25" customHeight="1">
      <c r="A24" s="47"/>
      <c r="B24" s="4">
        <v>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46"/>
      <c r="P24" s="60" t="s">
        <v>14</v>
      </c>
      <c r="Q24" s="60"/>
      <c r="R24" s="37">
        <f t="shared" si="18"/>
        <v>4</v>
      </c>
      <c r="S24" s="37">
        <v>3</v>
      </c>
      <c r="T24" s="37">
        <v>0</v>
      </c>
      <c r="U24" s="37">
        <v>1</v>
      </c>
      <c r="V24" s="37">
        <f t="shared" si="23"/>
        <v>3400</v>
      </c>
      <c r="W24" s="37">
        <v>2200</v>
      </c>
      <c r="X24" s="37">
        <v>0</v>
      </c>
      <c r="Y24" s="37">
        <v>1200</v>
      </c>
      <c r="Z24" s="37">
        <f t="shared" si="22"/>
        <v>68</v>
      </c>
      <c r="AA24" s="37">
        <v>44</v>
      </c>
      <c r="AB24" s="37">
        <v>0</v>
      </c>
      <c r="AC24" s="37">
        <v>24</v>
      </c>
      <c r="AD24" s="37">
        <f t="shared" si="19"/>
        <v>92616</v>
      </c>
      <c r="AE24" s="37">
        <v>81816</v>
      </c>
      <c r="AF24" s="37">
        <v>0</v>
      </c>
      <c r="AG24" s="37">
        <v>10800</v>
      </c>
      <c r="AH24" s="37">
        <f t="shared" si="20"/>
        <v>314.6</v>
      </c>
      <c r="AI24" s="37">
        <v>281</v>
      </c>
      <c r="AJ24" s="37">
        <v>0</v>
      </c>
      <c r="AK24" s="37">
        <v>33.6</v>
      </c>
      <c r="AL24" s="37">
        <f t="shared" si="21"/>
        <v>38750</v>
      </c>
      <c r="AM24" s="37">
        <v>33850</v>
      </c>
      <c r="AN24" s="37">
        <v>0</v>
      </c>
      <c r="AO24" s="37">
        <v>4900</v>
      </c>
      <c r="AP24" s="37">
        <v>52</v>
      </c>
      <c r="AQ24" s="37">
        <v>0</v>
      </c>
      <c r="AR24" s="37">
        <v>0</v>
      </c>
      <c r="AS24" s="37">
        <v>52</v>
      </c>
    </row>
    <row r="25" spans="1:45" ht="20.25" customHeight="1">
      <c r="A25" s="47"/>
      <c r="B25" s="4">
        <v>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46"/>
      <c r="P25" s="60" t="s">
        <v>41</v>
      </c>
      <c r="Q25" s="3" t="s">
        <v>42</v>
      </c>
      <c r="R25" s="73">
        <f>SUM(S25:U26)</f>
        <v>1</v>
      </c>
      <c r="S25" s="73">
        <v>0</v>
      </c>
      <c r="T25" s="73">
        <v>1</v>
      </c>
      <c r="U25" s="73">
        <v>0</v>
      </c>
      <c r="V25" s="37">
        <f t="shared" si="23"/>
        <v>450</v>
      </c>
      <c r="W25" s="37">
        <v>0</v>
      </c>
      <c r="X25" s="37">
        <v>450</v>
      </c>
      <c r="Y25" s="37">
        <v>0</v>
      </c>
      <c r="Z25" s="37">
        <f t="shared" si="22"/>
        <v>10</v>
      </c>
      <c r="AA25" s="37">
        <v>0</v>
      </c>
      <c r="AB25" s="37">
        <v>10</v>
      </c>
      <c r="AC25" s="37">
        <v>0</v>
      </c>
      <c r="AD25" s="73">
        <f>SUM(AE25:AG26)</f>
        <v>12000</v>
      </c>
      <c r="AE25" s="73">
        <v>0</v>
      </c>
      <c r="AF25" s="73">
        <v>12000</v>
      </c>
      <c r="AG25" s="73">
        <v>0</v>
      </c>
      <c r="AH25" s="73">
        <f>SUM(AI25:AK26)</f>
        <v>24.3</v>
      </c>
      <c r="AI25" s="73">
        <v>0</v>
      </c>
      <c r="AJ25" s="73">
        <v>24.3</v>
      </c>
      <c r="AK25" s="73">
        <v>0</v>
      </c>
      <c r="AL25" s="73">
        <f>SUM(AM25:AO26)</f>
        <v>4950</v>
      </c>
      <c r="AM25" s="73">
        <v>0</v>
      </c>
      <c r="AN25" s="73">
        <v>4950</v>
      </c>
      <c r="AO25" s="73">
        <v>0</v>
      </c>
      <c r="AP25" s="73">
        <v>56</v>
      </c>
      <c r="AQ25" s="73">
        <v>0</v>
      </c>
      <c r="AR25" s="73">
        <v>56</v>
      </c>
      <c r="AS25" s="73"/>
    </row>
    <row r="26" spans="1:45" ht="20.25" customHeight="1">
      <c r="A26" s="47"/>
      <c r="B26" s="4">
        <v>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46"/>
      <c r="P26" s="60"/>
      <c r="Q26" s="3" t="s">
        <v>43</v>
      </c>
      <c r="R26" s="74"/>
      <c r="S26" s="74"/>
      <c r="T26" s="74"/>
      <c r="U26" s="74"/>
      <c r="V26" s="37">
        <f t="shared" si="23"/>
        <v>400</v>
      </c>
      <c r="W26" s="37">
        <v>0</v>
      </c>
      <c r="X26" s="37">
        <v>400</v>
      </c>
      <c r="Y26" s="37">
        <v>0</v>
      </c>
      <c r="Z26" s="37">
        <f t="shared" si="22"/>
        <v>8</v>
      </c>
      <c r="AA26" s="37">
        <v>0</v>
      </c>
      <c r="AB26" s="37">
        <v>8</v>
      </c>
      <c r="AC26" s="37">
        <v>0</v>
      </c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</row>
    <row r="27" spans="1:45" ht="20.25" customHeight="1">
      <c r="A27" s="47"/>
      <c r="B27" s="4">
        <v>10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46"/>
      <c r="P27" s="60" t="s">
        <v>15</v>
      </c>
      <c r="Q27" s="60"/>
      <c r="R27" s="37">
        <f>SUM(S27:U27)</f>
        <v>2</v>
      </c>
      <c r="S27" s="37">
        <v>1</v>
      </c>
      <c r="T27" s="37">
        <v>0</v>
      </c>
      <c r="U27" s="37">
        <v>1</v>
      </c>
      <c r="V27" s="37">
        <f t="shared" si="23"/>
        <v>1350</v>
      </c>
      <c r="W27" s="37">
        <v>0</v>
      </c>
      <c r="X27" s="37">
        <v>0</v>
      </c>
      <c r="Y27" s="37">
        <v>1350</v>
      </c>
      <c r="Z27" s="37">
        <f t="shared" si="22"/>
        <v>30</v>
      </c>
      <c r="AA27" s="37">
        <v>0</v>
      </c>
      <c r="AB27" s="37">
        <v>0</v>
      </c>
      <c r="AC27" s="37">
        <v>30</v>
      </c>
      <c r="AD27" s="37">
        <f>SUM(AE27:AG27)</f>
        <v>138542</v>
      </c>
      <c r="AE27" s="37">
        <v>101542</v>
      </c>
      <c r="AF27" s="37">
        <v>0</v>
      </c>
      <c r="AG27" s="37">
        <v>37000</v>
      </c>
      <c r="AH27" s="37">
        <f>SUM(AI27:AK27)</f>
        <v>364</v>
      </c>
      <c r="AI27" s="37">
        <v>234</v>
      </c>
      <c r="AJ27" s="37">
        <v>0</v>
      </c>
      <c r="AK27" s="37">
        <v>130</v>
      </c>
      <c r="AL27" s="37">
        <f>SUM(AM27:AO27)</f>
        <v>66650</v>
      </c>
      <c r="AM27" s="41">
        <v>50000</v>
      </c>
      <c r="AN27" s="37">
        <v>0</v>
      </c>
      <c r="AO27" s="37">
        <v>16650</v>
      </c>
      <c r="AP27" s="37">
        <v>63</v>
      </c>
      <c r="AQ27" s="37">
        <v>0</v>
      </c>
      <c r="AR27" s="37">
        <v>0</v>
      </c>
      <c r="AS27" s="37">
        <v>63</v>
      </c>
    </row>
    <row r="28" spans="1:45" ht="20.25" customHeight="1">
      <c r="A28" s="47" t="s">
        <v>23</v>
      </c>
      <c r="B28" s="4">
        <v>1</v>
      </c>
      <c r="C28" s="86">
        <v>126</v>
      </c>
      <c r="D28" s="86">
        <v>83</v>
      </c>
      <c r="E28" s="86">
        <v>43</v>
      </c>
      <c r="F28" s="86"/>
      <c r="G28" s="86">
        <v>93</v>
      </c>
      <c r="H28" s="86">
        <v>61</v>
      </c>
      <c r="I28" s="86">
        <v>32</v>
      </c>
      <c r="J28" s="86"/>
      <c r="K28" s="86">
        <v>219</v>
      </c>
      <c r="L28" s="86">
        <v>144</v>
      </c>
      <c r="M28" s="86">
        <v>75</v>
      </c>
      <c r="N28" s="86"/>
      <c r="O28" s="63" t="s">
        <v>68</v>
      </c>
      <c r="P28" s="89" t="s">
        <v>13</v>
      </c>
      <c r="Q28" s="90"/>
      <c r="R28" s="29">
        <v>2</v>
      </c>
      <c r="S28" s="29"/>
      <c r="T28" s="29"/>
      <c r="U28" s="29">
        <v>2</v>
      </c>
      <c r="V28" s="29">
        <v>2250</v>
      </c>
      <c r="W28" s="29"/>
      <c r="X28" s="29"/>
      <c r="Y28" s="29">
        <v>2250</v>
      </c>
      <c r="Z28" s="29">
        <v>50</v>
      </c>
      <c r="AA28" s="29"/>
      <c r="AB28" s="29"/>
      <c r="AC28" s="29">
        <v>50</v>
      </c>
      <c r="AD28" s="29">
        <v>12739</v>
      </c>
      <c r="AE28" s="29"/>
      <c r="AF28" s="29"/>
      <c r="AG28" s="29">
        <v>12739</v>
      </c>
      <c r="AH28" s="29">
        <v>95.85585585585585</v>
      </c>
      <c r="AI28" s="29"/>
      <c r="AJ28" s="29"/>
      <c r="AK28" s="29">
        <v>95.85585585585585</v>
      </c>
      <c r="AL28" s="29">
        <v>3184.75</v>
      </c>
      <c r="AM28" s="29"/>
      <c r="AN28" s="29"/>
      <c r="AO28" s="29">
        <v>3184.75</v>
      </c>
      <c r="AP28" s="31">
        <f>AQ28+AR28+AS28</f>
        <v>59</v>
      </c>
      <c r="AQ28" s="32"/>
      <c r="AR28" s="32">
        <v>35</v>
      </c>
      <c r="AS28" s="32">
        <v>24</v>
      </c>
    </row>
    <row r="29" spans="1:45" ht="20.25" customHeight="1">
      <c r="A29" s="47"/>
      <c r="B29" s="4">
        <v>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48"/>
      <c r="P29" s="89" t="s">
        <v>14</v>
      </c>
      <c r="Q29" s="90"/>
      <c r="R29" s="29">
        <v>2</v>
      </c>
      <c r="S29" s="29"/>
      <c r="T29" s="29">
        <v>1</v>
      </c>
      <c r="U29" s="29">
        <v>1</v>
      </c>
      <c r="V29" s="29">
        <v>1600</v>
      </c>
      <c r="W29" s="29"/>
      <c r="X29" s="29">
        <v>1000</v>
      </c>
      <c r="Y29" s="29">
        <v>600</v>
      </c>
      <c r="Z29" s="29">
        <v>32</v>
      </c>
      <c r="AA29" s="29"/>
      <c r="AB29" s="29">
        <v>20</v>
      </c>
      <c r="AC29" s="29">
        <v>12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1">
        <f aca="true" t="shared" si="24" ref="AP29:AP34">AQ29+AR29+AS29</f>
        <v>59</v>
      </c>
      <c r="AQ29" s="32"/>
      <c r="AR29" s="31">
        <v>37</v>
      </c>
      <c r="AS29" s="31">
        <v>22</v>
      </c>
    </row>
    <row r="30" spans="1:45" ht="20.25" customHeight="1">
      <c r="A30" s="47"/>
      <c r="B30" s="4">
        <v>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48"/>
      <c r="P30" s="63" t="s">
        <v>64</v>
      </c>
      <c r="Q30" s="29" t="s">
        <v>65</v>
      </c>
      <c r="R30" s="63">
        <v>1</v>
      </c>
      <c r="S30" s="63"/>
      <c r="T30" s="63"/>
      <c r="U30" s="63">
        <v>1</v>
      </c>
      <c r="V30" s="29">
        <v>630</v>
      </c>
      <c r="W30" s="29"/>
      <c r="X30" s="29"/>
      <c r="Y30" s="29">
        <v>630</v>
      </c>
      <c r="Z30" s="29">
        <v>14</v>
      </c>
      <c r="AA30" s="29"/>
      <c r="AB30" s="29"/>
      <c r="AC30" s="29">
        <v>14</v>
      </c>
      <c r="AD30" s="29">
        <v>6000</v>
      </c>
      <c r="AE30" s="29"/>
      <c r="AF30" s="29"/>
      <c r="AG30" s="29">
        <v>6000</v>
      </c>
      <c r="AH30" s="29">
        <v>74.05705705705705</v>
      </c>
      <c r="AI30" s="29"/>
      <c r="AJ30" s="29"/>
      <c r="AK30" s="29">
        <v>74.05705705705705</v>
      </c>
      <c r="AL30" s="29">
        <v>1500</v>
      </c>
      <c r="AM30" s="29"/>
      <c r="AN30" s="29"/>
      <c r="AO30" s="29">
        <v>1500</v>
      </c>
      <c r="AP30" s="31">
        <f t="shared" si="24"/>
        <v>17</v>
      </c>
      <c r="AQ30" s="75"/>
      <c r="AR30" s="32">
        <v>10</v>
      </c>
      <c r="AS30" s="32">
        <v>7</v>
      </c>
    </row>
    <row r="31" spans="1:45" ht="20.25" customHeight="1">
      <c r="A31" s="47"/>
      <c r="B31" s="4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48"/>
      <c r="P31" s="64"/>
      <c r="Q31" s="29" t="s">
        <v>66</v>
      </c>
      <c r="R31" s="64"/>
      <c r="S31" s="64"/>
      <c r="T31" s="64"/>
      <c r="U31" s="64"/>
      <c r="V31" s="29">
        <v>1500</v>
      </c>
      <c r="W31" s="29"/>
      <c r="X31" s="29"/>
      <c r="Y31" s="29">
        <v>1500</v>
      </c>
      <c r="Z31" s="29">
        <v>30</v>
      </c>
      <c r="AA31" s="29"/>
      <c r="AB31" s="29"/>
      <c r="AC31" s="29">
        <v>30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1">
        <f t="shared" si="24"/>
        <v>55</v>
      </c>
      <c r="AQ31" s="76"/>
      <c r="AR31" s="32">
        <v>35</v>
      </c>
      <c r="AS31" s="32">
        <v>20</v>
      </c>
    </row>
    <row r="32" spans="1:45" ht="20.25" customHeight="1">
      <c r="A32" s="47"/>
      <c r="B32" s="4">
        <v>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64"/>
      <c r="P32" s="89" t="s">
        <v>15</v>
      </c>
      <c r="Q32" s="90"/>
      <c r="R32" s="30"/>
      <c r="S32" s="30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1"/>
      <c r="AQ32" s="32"/>
      <c r="AR32" s="32"/>
      <c r="AS32" s="32"/>
    </row>
    <row r="33" spans="1:45" ht="20.25" customHeight="1">
      <c r="A33" s="47"/>
      <c r="B33" s="4">
        <v>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63" t="s">
        <v>67</v>
      </c>
      <c r="P33" s="89" t="s">
        <v>13</v>
      </c>
      <c r="Q33" s="90"/>
      <c r="R33" s="29">
        <v>3</v>
      </c>
      <c r="S33" s="29"/>
      <c r="T33" s="29">
        <v>2</v>
      </c>
      <c r="U33" s="29">
        <v>1</v>
      </c>
      <c r="V33" s="29">
        <v>3600</v>
      </c>
      <c r="W33" s="29"/>
      <c r="X33" s="29">
        <v>2025</v>
      </c>
      <c r="Y33" s="29">
        <v>1575</v>
      </c>
      <c r="Z33" s="29">
        <v>80</v>
      </c>
      <c r="AA33" s="29"/>
      <c r="AB33" s="29">
        <v>45</v>
      </c>
      <c r="AC33" s="29">
        <v>35</v>
      </c>
      <c r="AD33" s="29">
        <v>29867</v>
      </c>
      <c r="AE33" s="29"/>
      <c r="AF33" s="29">
        <v>17991</v>
      </c>
      <c r="AG33" s="29">
        <v>11876</v>
      </c>
      <c r="AH33" s="29">
        <v>124.47297297297297</v>
      </c>
      <c r="AI33" s="29"/>
      <c r="AJ33" s="29">
        <v>70.0105105105105</v>
      </c>
      <c r="AK33" s="29">
        <v>54.46246246246246</v>
      </c>
      <c r="AL33" s="29">
        <v>7466.75</v>
      </c>
      <c r="AM33" s="29"/>
      <c r="AN33" s="29">
        <v>4497.75</v>
      </c>
      <c r="AO33" s="29">
        <v>2969</v>
      </c>
      <c r="AP33" s="31">
        <f t="shared" si="24"/>
        <v>96</v>
      </c>
      <c r="AQ33" s="32"/>
      <c r="AR33" s="31">
        <v>54</v>
      </c>
      <c r="AS33" s="31">
        <v>42</v>
      </c>
    </row>
    <row r="34" spans="1:45" ht="20.25" customHeight="1">
      <c r="A34" s="47"/>
      <c r="B34" s="4">
        <v>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48"/>
      <c r="P34" s="89" t="s">
        <v>14</v>
      </c>
      <c r="Q34" s="90"/>
      <c r="R34" s="29">
        <v>1</v>
      </c>
      <c r="S34" s="29"/>
      <c r="T34" s="29"/>
      <c r="U34" s="29">
        <v>1</v>
      </c>
      <c r="V34" s="29">
        <v>1600</v>
      </c>
      <c r="W34" s="29"/>
      <c r="X34" s="29"/>
      <c r="Y34" s="29">
        <v>1600</v>
      </c>
      <c r="Z34" s="29">
        <v>32</v>
      </c>
      <c r="AA34" s="29"/>
      <c r="AB34" s="29"/>
      <c r="AC34" s="29">
        <v>32</v>
      </c>
      <c r="AD34" s="29">
        <f>AF34+AG34</f>
        <v>15216</v>
      </c>
      <c r="AE34" s="29"/>
      <c r="AF34" s="29"/>
      <c r="AG34" s="29">
        <v>15216</v>
      </c>
      <c r="AH34" s="29">
        <v>56.528528528528525</v>
      </c>
      <c r="AI34" s="29"/>
      <c r="AJ34" s="29"/>
      <c r="AK34" s="29">
        <v>56.528528528528525</v>
      </c>
      <c r="AL34" s="29">
        <v>3804</v>
      </c>
      <c r="AM34" s="29"/>
      <c r="AN34" s="29"/>
      <c r="AO34" s="29">
        <v>3804</v>
      </c>
      <c r="AP34" s="31">
        <f t="shared" si="24"/>
        <v>60</v>
      </c>
      <c r="AQ34" s="32"/>
      <c r="AR34" s="32">
        <v>35</v>
      </c>
      <c r="AS34" s="32">
        <v>25</v>
      </c>
    </row>
    <row r="35" spans="1:45" ht="20.25" customHeight="1">
      <c r="A35" s="47"/>
      <c r="B35" s="4">
        <v>8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48"/>
      <c r="P35" s="63" t="s">
        <v>64</v>
      </c>
      <c r="Q35" s="29" t="s">
        <v>65</v>
      </c>
      <c r="R35" s="63"/>
      <c r="S35" s="63"/>
      <c r="T35" s="63"/>
      <c r="U35" s="63"/>
      <c r="V35" s="29"/>
      <c r="W35" s="29"/>
      <c r="X35" s="29"/>
      <c r="Y35" s="29"/>
      <c r="Z35" s="29"/>
      <c r="AA35" s="29"/>
      <c r="AB35" s="29"/>
      <c r="AC35" s="29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</row>
    <row r="36" spans="1:45" ht="20.25" customHeight="1">
      <c r="A36" s="47"/>
      <c r="B36" s="4">
        <v>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48"/>
      <c r="P36" s="64"/>
      <c r="Q36" s="29" t="s">
        <v>66</v>
      </c>
      <c r="R36" s="64"/>
      <c r="S36" s="64"/>
      <c r="T36" s="64"/>
      <c r="U36" s="64"/>
      <c r="V36" s="29"/>
      <c r="W36" s="29"/>
      <c r="X36" s="29"/>
      <c r="Y36" s="29"/>
      <c r="Z36" s="29"/>
      <c r="AA36" s="29"/>
      <c r="AB36" s="29"/>
      <c r="AC36" s="29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</row>
    <row r="37" spans="1:45" ht="20.25" customHeight="1">
      <c r="A37" s="47"/>
      <c r="B37" s="4">
        <v>10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64"/>
      <c r="P37" s="89" t="s">
        <v>15</v>
      </c>
      <c r="Q37" s="90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1:45" ht="20.25" customHeight="1">
      <c r="A38" s="47" t="s">
        <v>24</v>
      </c>
      <c r="B38" s="4">
        <v>1</v>
      </c>
      <c r="C38" s="60">
        <v>19</v>
      </c>
      <c r="D38" s="60">
        <v>19</v>
      </c>
      <c r="E38" s="60">
        <v>0</v>
      </c>
      <c r="F38" s="60">
        <v>0</v>
      </c>
      <c r="G38" s="60">
        <v>6</v>
      </c>
      <c r="H38" s="60">
        <v>6</v>
      </c>
      <c r="I38" s="60">
        <v>0</v>
      </c>
      <c r="J38" s="60">
        <v>0</v>
      </c>
      <c r="K38" s="60">
        <v>25</v>
      </c>
      <c r="L38" s="60">
        <v>25</v>
      </c>
      <c r="M38" s="60">
        <v>0</v>
      </c>
      <c r="N38" s="60">
        <v>0</v>
      </c>
      <c r="O38" s="46" t="s">
        <v>48</v>
      </c>
      <c r="P38" s="60" t="s">
        <v>13</v>
      </c>
      <c r="Q38" s="60"/>
      <c r="R38" s="3">
        <v>2</v>
      </c>
      <c r="S38" s="3"/>
      <c r="T38" s="3">
        <v>1</v>
      </c>
      <c r="U38" s="3">
        <v>1</v>
      </c>
      <c r="V38" s="3">
        <v>1620</v>
      </c>
      <c r="W38" s="3"/>
      <c r="X38" s="3">
        <v>1350</v>
      </c>
      <c r="Y38" s="3">
        <v>270</v>
      </c>
      <c r="Z38" s="3">
        <v>36</v>
      </c>
      <c r="AA38" s="3"/>
      <c r="AB38" s="3">
        <v>30</v>
      </c>
      <c r="AC38" s="3">
        <v>6</v>
      </c>
      <c r="AD38" s="3">
        <v>22500</v>
      </c>
      <c r="AE38" s="3"/>
      <c r="AF38" s="3">
        <v>13500</v>
      </c>
      <c r="AG38" s="3">
        <v>9000</v>
      </c>
      <c r="AH38" s="3"/>
      <c r="AI38" s="3"/>
      <c r="AJ38" s="3"/>
      <c r="AK38" s="3"/>
      <c r="AL38" s="3">
        <v>3200</v>
      </c>
      <c r="AM38" s="3"/>
      <c r="AN38" s="3">
        <v>1000</v>
      </c>
      <c r="AO38" s="3">
        <v>2200</v>
      </c>
      <c r="AP38" s="3">
        <v>87</v>
      </c>
      <c r="AQ38" s="3"/>
      <c r="AR38" s="3">
        <v>72</v>
      </c>
      <c r="AS38" s="3">
        <v>15</v>
      </c>
    </row>
    <row r="39" spans="1:45" ht="20.25" customHeight="1">
      <c r="A39" s="47"/>
      <c r="B39" s="4">
        <v>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46"/>
      <c r="P39" s="60" t="s">
        <v>14</v>
      </c>
      <c r="Q39" s="60"/>
      <c r="R39" s="3"/>
      <c r="S39" s="3"/>
      <c r="T39" s="8"/>
      <c r="U39" s="8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5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20.25" customHeight="1">
      <c r="A40" s="47"/>
      <c r="B40" s="4">
        <v>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46"/>
      <c r="P40" s="60" t="s">
        <v>41</v>
      </c>
      <c r="Q40" s="3" t="s">
        <v>42</v>
      </c>
      <c r="R40" s="58"/>
      <c r="S40" s="58"/>
      <c r="T40" s="58"/>
      <c r="U40" s="58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</row>
    <row r="41" spans="1:45" ht="20.25" customHeight="1">
      <c r="A41" s="47"/>
      <c r="B41" s="4">
        <v>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46"/>
      <c r="P41" s="60"/>
      <c r="Q41" s="3" t="s">
        <v>43</v>
      </c>
      <c r="R41" s="59"/>
      <c r="S41" s="59"/>
      <c r="T41" s="59"/>
      <c r="U41" s="5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1:45" ht="20.25" customHeight="1">
      <c r="A42" s="47"/>
      <c r="B42" s="4">
        <v>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46"/>
      <c r="P42" s="60" t="s">
        <v>15</v>
      </c>
      <c r="Q42" s="60"/>
      <c r="R42" s="7"/>
      <c r="S42" s="7"/>
      <c r="T42" s="8"/>
      <c r="U42" s="8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20.25" customHeight="1">
      <c r="A43" s="47"/>
      <c r="B43" s="4">
        <v>6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46" t="s">
        <v>49</v>
      </c>
      <c r="P43" s="60" t="s">
        <v>13</v>
      </c>
      <c r="Q43" s="60"/>
      <c r="R43" s="3">
        <v>1</v>
      </c>
      <c r="S43" s="3"/>
      <c r="T43" s="3">
        <v>1</v>
      </c>
      <c r="U43" s="3"/>
      <c r="V43" s="3">
        <v>675</v>
      </c>
      <c r="W43" s="3"/>
      <c r="X43" s="3">
        <v>675</v>
      </c>
      <c r="Y43" s="3"/>
      <c r="Z43" s="3">
        <v>15</v>
      </c>
      <c r="AA43" s="3"/>
      <c r="AB43" s="3">
        <v>15</v>
      </c>
      <c r="AC43" s="3"/>
      <c r="AD43" s="3">
        <v>4200</v>
      </c>
      <c r="AE43" s="3"/>
      <c r="AF43" s="3">
        <v>4200</v>
      </c>
      <c r="AG43" s="3"/>
      <c r="AH43" s="3"/>
      <c r="AI43" s="3"/>
      <c r="AJ43" s="3"/>
      <c r="AK43" s="3"/>
      <c r="AL43" s="3">
        <v>3000</v>
      </c>
      <c r="AM43" s="3"/>
      <c r="AN43" s="3">
        <v>3000</v>
      </c>
      <c r="AO43" s="3"/>
      <c r="AP43" s="3">
        <v>36</v>
      </c>
      <c r="AQ43" s="3"/>
      <c r="AR43" s="3">
        <v>36</v>
      </c>
      <c r="AS43" s="3"/>
    </row>
    <row r="44" spans="1:45" ht="20.25" customHeight="1">
      <c r="A44" s="47"/>
      <c r="B44" s="4">
        <v>7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46"/>
      <c r="P44" s="60" t="s">
        <v>14</v>
      </c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20.25" customHeight="1">
      <c r="A45" s="47"/>
      <c r="B45" s="4">
        <v>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46"/>
      <c r="P45" s="60" t="s">
        <v>41</v>
      </c>
      <c r="Q45" s="3" t="s">
        <v>42</v>
      </c>
      <c r="R45" s="58"/>
      <c r="S45" s="58"/>
      <c r="T45" s="58"/>
      <c r="U45" s="58"/>
      <c r="V45" s="3"/>
      <c r="W45" s="3"/>
      <c r="X45" s="3"/>
      <c r="Y45" s="3"/>
      <c r="Z45" s="3"/>
      <c r="AA45" s="3"/>
      <c r="AB45" s="3"/>
      <c r="AC45" s="3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</row>
    <row r="46" spans="1:45" ht="20.25" customHeight="1">
      <c r="A46" s="47"/>
      <c r="B46" s="4">
        <v>9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46"/>
      <c r="P46" s="60"/>
      <c r="Q46" s="3" t="s">
        <v>43</v>
      </c>
      <c r="R46" s="59"/>
      <c r="S46" s="59"/>
      <c r="T46" s="59"/>
      <c r="U46" s="59"/>
      <c r="V46" s="3"/>
      <c r="W46" s="3"/>
      <c r="X46" s="3"/>
      <c r="Y46" s="3"/>
      <c r="Z46" s="3"/>
      <c r="AA46" s="3"/>
      <c r="AB46" s="3"/>
      <c r="AC46" s="3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1:45" ht="20.25" customHeight="1">
      <c r="A47" s="47"/>
      <c r="B47" s="4">
        <v>10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46"/>
      <c r="P47" s="60" t="s">
        <v>15</v>
      </c>
      <c r="Q47" s="60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0"/>
      <c r="AN47" s="3"/>
      <c r="AO47" s="3"/>
      <c r="AP47" s="3"/>
      <c r="AQ47" s="3"/>
      <c r="AR47" s="3"/>
      <c r="AS47" s="3"/>
    </row>
    <row r="48" spans="1:45" ht="20.25" customHeight="1">
      <c r="A48" s="47" t="s">
        <v>25</v>
      </c>
      <c r="B48" s="4">
        <v>1</v>
      </c>
      <c r="C48" s="60">
        <v>31</v>
      </c>
      <c r="D48" s="60">
        <v>26</v>
      </c>
      <c r="E48" s="60">
        <v>5</v>
      </c>
      <c r="F48" s="60"/>
      <c r="G48" s="60">
        <v>226</v>
      </c>
      <c r="H48" s="60">
        <v>164</v>
      </c>
      <c r="I48" s="60">
        <v>62</v>
      </c>
      <c r="J48" s="60"/>
      <c r="K48" s="60">
        <v>257</v>
      </c>
      <c r="L48" s="60">
        <v>190</v>
      </c>
      <c r="M48" s="60">
        <v>67</v>
      </c>
      <c r="N48" s="60"/>
      <c r="O48" s="46" t="s">
        <v>45</v>
      </c>
      <c r="P48" s="60" t="s">
        <v>13</v>
      </c>
      <c r="Q48" s="60"/>
      <c r="R48" s="3">
        <v>4</v>
      </c>
      <c r="S48" s="3">
        <v>2</v>
      </c>
      <c r="T48" s="8">
        <v>1</v>
      </c>
      <c r="U48" s="8">
        <v>1</v>
      </c>
      <c r="V48" s="8">
        <v>2250</v>
      </c>
      <c r="W48" s="8">
        <v>900</v>
      </c>
      <c r="X48" s="8">
        <v>450</v>
      </c>
      <c r="Y48" s="8">
        <v>900</v>
      </c>
      <c r="Z48" s="8">
        <v>50</v>
      </c>
      <c r="AA48" s="8">
        <v>20</v>
      </c>
      <c r="AB48" s="8">
        <v>10</v>
      </c>
      <c r="AC48" s="8">
        <v>20</v>
      </c>
      <c r="AD48" s="3">
        <v>19043</v>
      </c>
      <c r="AE48" s="3">
        <v>3600</v>
      </c>
      <c r="AF48" s="3">
        <v>7343</v>
      </c>
      <c r="AG48" s="3">
        <v>8100</v>
      </c>
      <c r="AH48" s="3">
        <v>45</v>
      </c>
      <c r="AI48" s="3">
        <v>20</v>
      </c>
      <c r="AJ48" s="3">
        <v>10</v>
      </c>
      <c r="AK48" s="3">
        <v>15</v>
      </c>
      <c r="AL48" s="3">
        <v>7400</v>
      </c>
      <c r="AM48" s="3">
        <v>1600</v>
      </c>
      <c r="AN48" s="3">
        <v>2600</v>
      </c>
      <c r="AO48" s="3">
        <v>3200</v>
      </c>
      <c r="AP48" s="3">
        <v>100</v>
      </c>
      <c r="AQ48" s="3">
        <v>40</v>
      </c>
      <c r="AR48" s="3">
        <v>20</v>
      </c>
      <c r="AS48" s="3">
        <v>40</v>
      </c>
    </row>
    <row r="49" spans="1:45" ht="20.25" customHeight="1">
      <c r="A49" s="47"/>
      <c r="B49" s="4">
        <v>2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46"/>
      <c r="P49" s="60" t="s">
        <v>14</v>
      </c>
      <c r="Q49" s="60"/>
      <c r="R49" s="3">
        <v>2</v>
      </c>
      <c r="S49" s="3"/>
      <c r="T49" s="8">
        <v>1</v>
      </c>
      <c r="U49" s="8">
        <v>1</v>
      </c>
      <c r="V49" s="8">
        <v>1800</v>
      </c>
      <c r="W49" s="8"/>
      <c r="X49" s="8">
        <v>1000</v>
      </c>
      <c r="Y49" s="8">
        <v>800</v>
      </c>
      <c r="Z49" s="8">
        <v>36</v>
      </c>
      <c r="AA49" s="8"/>
      <c r="AB49" s="8">
        <v>20</v>
      </c>
      <c r="AC49" s="8">
        <v>16</v>
      </c>
      <c r="AD49" s="3">
        <v>16235</v>
      </c>
      <c r="AE49" s="3"/>
      <c r="AF49" s="3">
        <v>8135</v>
      </c>
      <c r="AG49" s="3">
        <v>8100</v>
      </c>
      <c r="AH49" s="3">
        <v>30</v>
      </c>
      <c r="AI49" s="3"/>
      <c r="AJ49" s="3">
        <v>10</v>
      </c>
      <c r="AK49" s="3">
        <v>20</v>
      </c>
      <c r="AL49" s="3">
        <v>6400</v>
      </c>
      <c r="AM49" s="3"/>
      <c r="AN49" s="3">
        <v>3200</v>
      </c>
      <c r="AO49" s="3">
        <v>3200</v>
      </c>
      <c r="AP49" s="3">
        <v>80</v>
      </c>
      <c r="AQ49" s="3"/>
      <c r="AR49" s="3">
        <v>40</v>
      </c>
      <c r="AS49" s="3">
        <v>40</v>
      </c>
    </row>
    <row r="50" spans="1:45" ht="20.25" customHeight="1">
      <c r="A50" s="47"/>
      <c r="B50" s="4">
        <v>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46"/>
      <c r="P50" s="60" t="s">
        <v>41</v>
      </c>
      <c r="Q50" s="3" t="s">
        <v>42</v>
      </c>
      <c r="R50" s="58">
        <v>1</v>
      </c>
      <c r="S50" s="58">
        <v>1</v>
      </c>
      <c r="T50" s="58"/>
      <c r="U50" s="58"/>
      <c r="V50" s="8">
        <v>675</v>
      </c>
      <c r="W50" s="8">
        <v>675</v>
      </c>
      <c r="X50" s="8"/>
      <c r="Y50" s="8"/>
      <c r="Z50" s="8">
        <v>15</v>
      </c>
      <c r="AA50" s="8">
        <v>15</v>
      </c>
      <c r="AB50" s="8"/>
      <c r="AC50" s="8"/>
      <c r="AD50" s="58">
        <v>31000</v>
      </c>
      <c r="AE50" s="58">
        <v>31000</v>
      </c>
      <c r="AF50" s="58"/>
      <c r="AG50" s="58"/>
      <c r="AH50" s="58">
        <v>68</v>
      </c>
      <c r="AI50" s="58">
        <v>68</v>
      </c>
      <c r="AJ50" s="58"/>
      <c r="AK50" s="58"/>
      <c r="AL50" s="58">
        <v>9000</v>
      </c>
      <c r="AM50" s="58">
        <v>9000</v>
      </c>
      <c r="AN50" s="58"/>
      <c r="AO50" s="58"/>
      <c r="AP50" s="58">
        <v>80</v>
      </c>
      <c r="AQ50" s="58">
        <v>80</v>
      </c>
      <c r="AR50" s="58"/>
      <c r="AS50" s="58"/>
    </row>
    <row r="51" spans="1:45" ht="20.25" customHeight="1">
      <c r="A51" s="47"/>
      <c r="B51" s="4">
        <v>4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46"/>
      <c r="P51" s="60"/>
      <c r="Q51" s="3" t="s">
        <v>43</v>
      </c>
      <c r="R51" s="59"/>
      <c r="S51" s="59"/>
      <c r="T51" s="59"/>
      <c r="U51" s="59"/>
      <c r="V51" s="8">
        <v>800</v>
      </c>
      <c r="W51" s="8">
        <v>800</v>
      </c>
      <c r="X51" s="8"/>
      <c r="Y51" s="8"/>
      <c r="Z51" s="8">
        <v>16</v>
      </c>
      <c r="AA51" s="8">
        <v>16</v>
      </c>
      <c r="AB51" s="8"/>
      <c r="AC51" s="8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spans="1:45" ht="20.25" customHeight="1">
      <c r="A52" s="47"/>
      <c r="B52" s="4">
        <v>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46"/>
      <c r="P52" s="60" t="s">
        <v>15</v>
      </c>
      <c r="Q52" s="60"/>
      <c r="R52" s="7"/>
      <c r="S52" s="7"/>
      <c r="T52" s="9"/>
      <c r="U52" s="9"/>
      <c r="V52" s="9"/>
      <c r="W52" s="8"/>
      <c r="X52" s="8"/>
      <c r="Y52" s="8"/>
      <c r="Z52" s="8"/>
      <c r="AA52" s="8"/>
      <c r="AB52" s="8"/>
      <c r="AC52" s="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20.25" customHeight="1">
      <c r="A53" s="47"/>
      <c r="B53" s="4">
        <v>6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46" t="s">
        <v>50</v>
      </c>
      <c r="P53" s="60" t="s">
        <v>13</v>
      </c>
      <c r="Q53" s="60"/>
      <c r="R53" s="3">
        <v>5</v>
      </c>
      <c r="S53" s="4">
        <v>1</v>
      </c>
      <c r="T53" s="4">
        <v>3</v>
      </c>
      <c r="U53" s="4">
        <v>1</v>
      </c>
      <c r="V53" s="4">
        <v>4945</v>
      </c>
      <c r="W53" s="3">
        <v>900</v>
      </c>
      <c r="X53" s="3">
        <v>3145</v>
      </c>
      <c r="Y53" s="3">
        <v>900</v>
      </c>
      <c r="Z53" s="3">
        <v>110</v>
      </c>
      <c r="AA53" s="3">
        <v>20</v>
      </c>
      <c r="AB53" s="3">
        <v>70</v>
      </c>
      <c r="AC53" s="3">
        <v>20</v>
      </c>
      <c r="AD53" s="3">
        <f>SUM(AE53:AG53)</f>
        <v>80727</v>
      </c>
      <c r="AE53" s="3">
        <v>15900</v>
      </c>
      <c r="AF53" s="3">
        <v>53427</v>
      </c>
      <c r="AG53" s="3">
        <v>11400</v>
      </c>
      <c r="AH53" s="3">
        <v>225</v>
      </c>
      <c r="AI53" s="3">
        <v>63</v>
      </c>
      <c r="AJ53" s="3">
        <v>125</v>
      </c>
      <c r="AK53" s="3">
        <v>37</v>
      </c>
      <c r="AL53" s="3">
        <v>31500</v>
      </c>
      <c r="AM53" s="3">
        <v>4000</v>
      </c>
      <c r="AN53" s="3">
        <v>21500</v>
      </c>
      <c r="AO53" s="3">
        <v>6000</v>
      </c>
      <c r="AP53" s="3">
        <f>SUM(AQ53:AS53)</f>
        <v>240</v>
      </c>
      <c r="AQ53" s="3">
        <v>40</v>
      </c>
      <c r="AR53" s="3">
        <v>150</v>
      </c>
      <c r="AS53" s="3">
        <v>50</v>
      </c>
    </row>
    <row r="54" spans="1:45" ht="20.25" customHeight="1">
      <c r="A54" s="47"/>
      <c r="B54" s="4">
        <v>7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46"/>
      <c r="P54" s="60" t="s">
        <v>14</v>
      </c>
      <c r="Q54" s="60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20.25" customHeight="1">
      <c r="A55" s="47"/>
      <c r="B55" s="4">
        <v>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46"/>
      <c r="P55" s="60" t="s">
        <v>41</v>
      </c>
      <c r="Q55" s="3" t="s">
        <v>42</v>
      </c>
      <c r="R55" s="58">
        <v>1</v>
      </c>
      <c r="S55" s="58"/>
      <c r="T55" s="58"/>
      <c r="U55" s="58">
        <v>1</v>
      </c>
      <c r="V55" s="8">
        <v>670</v>
      </c>
      <c r="W55" s="8"/>
      <c r="X55" s="8"/>
      <c r="Y55" s="8">
        <v>670</v>
      </c>
      <c r="Z55" s="8">
        <v>15</v>
      </c>
      <c r="AA55" s="8"/>
      <c r="AB55" s="8"/>
      <c r="AC55" s="8">
        <v>15</v>
      </c>
      <c r="AD55" s="58">
        <v>31000</v>
      </c>
      <c r="AE55" s="58"/>
      <c r="AF55" s="58"/>
      <c r="AG55" s="58">
        <v>31000</v>
      </c>
      <c r="AH55" s="58">
        <v>68</v>
      </c>
      <c r="AI55" s="58"/>
      <c r="AJ55" s="58"/>
      <c r="AK55" s="58">
        <v>68</v>
      </c>
      <c r="AL55" s="58">
        <v>9000</v>
      </c>
      <c r="AM55" s="58"/>
      <c r="AN55" s="58"/>
      <c r="AO55" s="58">
        <v>9000</v>
      </c>
      <c r="AP55" s="58">
        <v>80</v>
      </c>
      <c r="AQ55" s="58"/>
      <c r="AR55" s="58"/>
      <c r="AS55" s="58">
        <v>80</v>
      </c>
    </row>
    <row r="56" spans="1:45" ht="20.25" customHeight="1">
      <c r="A56" s="47"/>
      <c r="B56" s="4">
        <v>9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46"/>
      <c r="P56" s="60"/>
      <c r="Q56" s="3" t="s">
        <v>43</v>
      </c>
      <c r="R56" s="59"/>
      <c r="S56" s="59"/>
      <c r="T56" s="59"/>
      <c r="U56" s="59"/>
      <c r="V56" s="8">
        <v>800</v>
      </c>
      <c r="W56" s="8"/>
      <c r="X56" s="8"/>
      <c r="Y56" s="8">
        <v>800</v>
      </c>
      <c r="Z56" s="8">
        <v>16</v>
      </c>
      <c r="AA56" s="8"/>
      <c r="AB56" s="8"/>
      <c r="AC56" s="8">
        <v>16</v>
      </c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pans="1:45" ht="20.25" customHeight="1">
      <c r="A57" s="47"/>
      <c r="B57" s="4">
        <v>10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46"/>
      <c r="P57" s="60" t="s">
        <v>15</v>
      </c>
      <c r="Q57" s="60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20.25" customHeight="1">
      <c r="A58" s="47" t="s">
        <v>26</v>
      </c>
      <c r="B58" s="4">
        <v>1</v>
      </c>
      <c r="C58" s="60">
        <v>62</v>
      </c>
      <c r="D58" s="60">
        <v>44</v>
      </c>
      <c r="E58" s="60">
        <v>11</v>
      </c>
      <c r="F58" s="60">
        <v>7</v>
      </c>
      <c r="G58" s="60">
        <v>98</v>
      </c>
      <c r="H58" s="60">
        <v>64</v>
      </c>
      <c r="I58" s="60">
        <v>30</v>
      </c>
      <c r="J58" s="60">
        <v>4</v>
      </c>
      <c r="K58" s="60">
        <v>160</v>
      </c>
      <c r="L58" s="60">
        <v>108</v>
      </c>
      <c r="M58" s="60">
        <v>41</v>
      </c>
      <c r="N58" s="60">
        <v>11</v>
      </c>
      <c r="O58" s="46" t="s">
        <v>47</v>
      </c>
      <c r="P58" s="60" t="s">
        <v>13</v>
      </c>
      <c r="Q58" s="60"/>
      <c r="R58" s="3">
        <v>4</v>
      </c>
      <c r="S58" s="3">
        <v>1</v>
      </c>
      <c r="T58" s="3"/>
      <c r="U58" s="3">
        <v>3</v>
      </c>
      <c r="V58" s="3">
        <v>1575</v>
      </c>
      <c r="W58" s="3">
        <v>450</v>
      </c>
      <c r="X58" s="3"/>
      <c r="Y58" s="3">
        <v>1125</v>
      </c>
      <c r="Z58" s="3">
        <v>35</v>
      </c>
      <c r="AA58" s="3">
        <v>10</v>
      </c>
      <c r="AB58" s="3"/>
      <c r="AC58" s="3">
        <v>25</v>
      </c>
      <c r="AD58" s="3">
        <f>AE58+AF58+AG58</f>
        <v>21521</v>
      </c>
      <c r="AE58" s="3">
        <v>6021</v>
      </c>
      <c r="AF58" s="3"/>
      <c r="AG58" s="3">
        <v>15500</v>
      </c>
      <c r="AH58" s="3"/>
      <c r="AI58" s="3"/>
      <c r="AJ58" s="3"/>
      <c r="AK58" s="3"/>
      <c r="AL58" s="3">
        <f>AM58+AO58</f>
        <v>5650</v>
      </c>
      <c r="AM58" s="3">
        <v>1000</v>
      </c>
      <c r="AN58" s="3"/>
      <c r="AO58" s="3">
        <v>4650</v>
      </c>
      <c r="AP58" s="11">
        <v>402</v>
      </c>
      <c r="AQ58" s="11"/>
      <c r="AR58" s="11">
        <v>201</v>
      </c>
      <c r="AS58" s="11">
        <v>201</v>
      </c>
    </row>
    <row r="59" spans="1:45" ht="20.25" customHeight="1">
      <c r="A59" s="47"/>
      <c r="B59" s="4">
        <v>2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46"/>
      <c r="P59" s="60" t="s">
        <v>14</v>
      </c>
      <c r="Q59" s="60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11"/>
      <c r="AQ59" s="11"/>
      <c r="AR59" s="11"/>
      <c r="AS59" s="11"/>
    </row>
    <row r="60" spans="1:45" ht="20.25" customHeight="1">
      <c r="A60" s="47"/>
      <c r="B60" s="4">
        <v>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46"/>
      <c r="P60" s="60" t="s">
        <v>41</v>
      </c>
      <c r="Q60" s="3" t="s">
        <v>42</v>
      </c>
      <c r="R60" s="58"/>
      <c r="S60" s="58"/>
      <c r="T60" s="58"/>
      <c r="U60" s="58"/>
      <c r="V60" s="3"/>
      <c r="W60" s="3"/>
      <c r="X60" s="3"/>
      <c r="Y60" s="3"/>
      <c r="Z60" s="3"/>
      <c r="AA60" s="3"/>
      <c r="AB60" s="3"/>
      <c r="AC60" s="3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71"/>
      <c r="AQ60" s="71"/>
      <c r="AR60" s="71"/>
      <c r="AS60" s="71"/>
    </row>
    <row r="61" spans="1:45" ht="20.25" customHeight="1">
      <c r="A61" s="47"/>
      <c r="B61" s="4">
        <v>4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46"/>
      <c r="P61" s="60"/>
      <c r="Q61" s="3" t="s">
        <v>43</v>
      </c>
      <c r="R61" s="59"/>
      <c r="S61" s="59"/>
      <c r="T61" s="59"/>
      <c r="U61" s="59"/>
      <c r="V61" s="3"/>
      <c r="W61" s="3"/>
      <c r="X61" s="3"/>
      <c r="Y61" s="3"/>
      <c r="Z61" s="3"/>
      <c r="AA61" s="3"/>
      <c r="AB61" s="3"/>
      <c r="AC61" s="3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72"/>
      <c r="AQ61" s="72"/>
      <c r="AR61" s="72"/>
      <c r="AS61" s="72"/>
    </row>
    <row r="62" spans="1:45" ht="20.25" customHeight="1">
      <c r="A62" s="47"/>
      <c r="B62" s="4">
        <v>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46"/>
      <c r="P62" s="60" t="s">
        <v>15</v>
      </c>
      <c r="Q62" s="60"/>
      <c r="R62" s="7">
        <v>1</v>
      </c>
      <c r="S62" s="7"/>
      <c r="T62" s="3">
        <v>1</v>
      </c>
      <c r="U62" s="3"/>
      <c r="V62" s="3">
        <v>1000</v>
      </c>
      <c r="W62" s="3"/>
      <c r="X62" s="3">
        <v>1000</v>
      </c>
      <c r="Y62" s="3"/>
      <c r="Z62" s="3">
        <v>20</v>
      </c>
      <c r="AA62" s="3"/>
      <c r="AB62" s="3">
        <v>20</v>
      </c>
      <c r="AC62" s="3"/>
      <c r="AD62" s="3">
        <v>6000</v>
      </c>
      <c r="AE62" s="3"/>
      <c r="AF62" s="3">
        <v>6000</v>
      </c>
      <c r="AG62" s="3"/>
      <c r="AH62" s="3"/>
      <c r="AI62" s="3"/>
      <c r="AJ62" s="3"/>
      <c r="AK62" s="3"/>
      <c r="AL62" s="3">
        <v>1800</v>
      </c>
      <c r="AM62" s="3"/>
      <c r="AN62" s="3">
        <v>1800</v>
      </c>
      <c r="AO62" s="3"/>
      <c r="AP62" s="11"/>
      <c r="AQ62" s="11"/>
      <c r="AR62" s="11"/>
      <c r="AS62" s="11"/>
    </row>
    <row r="63" spans="1:45" ht="20.25" customHeight="1">
      <c r="A63" s="47"/>
      <c r="B63" s="4">
        <v>6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46" t="s">
        <v>51</v>
      </c>
      <c r="P63" s="60" t="s">
        <v>13</v>
      </c>
      <c r="Q63" s="60"/>
      <c r="R63" s="3">
        <v>4</v>
      </c>
      <c r="S63" s="3"/>
      <c r="T63" s="3">
        <v>1</v>
      </c>
      <c r="U63" s="3">
        <v>3</v>
      </c>
      <c r="V63" s="3">
        <v>4455</v>
      </c>
      <c r="W63" s="3"/>
      <c r="X63" s="3">
        <v>855</v>
      </c>
      <c r="Y63" s="3">
        <v>3600</v>
      </c>
      <c r="Z63" s="3">
        <v>99</v>
      </c>
      <c r="AA63" s="3"/>
      <c r="AB63" s="3">
        <v>19</v>
      </c>
      <c r="AC63" s="3">
        <v>80</v>
      </c>
      <c r="AD63" s="3">
        <v>44000</v>
      </c>
      <c r="AE63" s="3"/>
      <c r="AF63" s="3">
        <v>12000</v>
      </c>
      <c r="AG63" s="3">
        <v>32000</v>
      </c>
      <c r="AH63" s="3">
        <f>AJ63+AK63</f>
        <v>146.7</v>
      </c>
      <c r="AI63" s="3"/>
      <c r="AJ63" s="3">
        <v>45</v>
      </c>
      <c r="AK63" s="3">
        <v>101.7</v>
      </c>
      <c r="AL63" s="3">
        <v>17600</v>
      </c>
      <c r="AM63" s="3"/>
      <c r="AN63" s="3">
        <v>4800</v>
      </c>
      <c r="AO63" s="3">
        <v>12800</v>
      </c>
      <c r="AP63" s="11"/>
      <c r="AQ63" s="11"/>
      <c r="AR63" s="11"/>
      <c r="AS63" s="11"/>
    </row>
    <row r="64" spans="1:45" ht="20.25" customHeight="1">
      <c r="A64" s="47"/>
      <c r="B64" s="4">
        <v>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46"/>
      <c r="P64" s="60" t="s">
        <v>14</v>
      </c>
      <c r="Q64" s="60"/>
      <c r="R64" s="3">
        <v>1</v>
      </c>
      <c r="S64" s="3"/>
      <c r="T64" s="3"/>
      <c r="U64" s="3">
        <v>1</v>
      </c>
      <c r="V64" s="3">
        <v>1600</v>
      </c>
      <c r="W64" s="3"/>
      <c r="X64" s="3"/>
      <c r="Y64" s="3">
        <v>1600</v>
      </c>
      <c r="Z64" s="3">
        <v>32</v>
      </c>
      <c r="AA64" s="3"/>
      <c r="AB64" s="3"/>
      <c r="AC64" s="3">
        <v>32</v>
      </c>
      <c r="AD64" s="3">
        <v>16000</v>
      </c>
      <c r="AE64" s="3"/>
      <c r="AF64" s="3"/>
      <c r="AG64" s="3">
        <v>16000</v>
      </c>
      <c r="AH64" s="3">
        <v>45</v>
      </c>
      <c r="AI64" s="3"/>
      <c r="AK64" s="3">
        <v>45</v>
      </c>
      <c r="AL64" s="3">
        <v>6400</v>
      </c>
      <c r="AM64" s="3"/>
      <c r="AN64" s="3"/>
      <c r="AO64" s="3">
        <v>6400</v>
      </c>
      <c r="AP64" s="11"/>
      <c r="AQ64" s="11"/>
      <c r="AR64" s="11"/>
      <c r="AS64" s="11"/>
    </row>
    <row r="65" spans="1:45" ht="20.25" customHeight="1">
      <c r="A65" s="47"/>
      <c r="B65" s="4">
        <v>8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46"/>
      <c r="P65" s="60" t="s">
        <v>41</v>
      </c>
      <c r="Q65" s="3" t="s">
        <v>42</v>
      </c>
      <c r="R65" s="58"/>
      <c r="S65" s="58"/>
      <c r="T65" s="58"/>
      <c r="U65" s="58"/>
      <c r="V65" s="8"/>
      <c r="W65" s="8"/>
      <c r="X65" s="8"/>
      <c r="Y65" s="8"/>
      <c r="Z65" s="3"/>
      <c r="AA65" s="8"/>
      <c r="AB65" s="8"/>
      <c r="AC65" s="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71"/>
      <c r="AQ65" s="71"/>
      <c r="AR65" s="71"/>
      <c r="AS65" s="71"/>
    </row>
    <row r="66" spans="1:45" ht="20.25" customHeight="1">
      <c r="A66" s="47"/>
      <c r="B66" s="4">
        <v>9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46"/>
      <c r="P66" s="60"/>
      <c r="Q66" s="3" t="s">
        <v>43</v>
      </c>
      <c r="R66" s="59"/>
      <c r="S66" s="59"/>
      <c r="T66" s="59"/>
      <c r="U66" s="59"/>
      <c r="V66" s="8"/>
      <c r="W66" s="8"/>
      <c r="X66" s="8"/>
      <c r="Y66" s="8"/>
      <c r="Z66" s="3"/>
      <c r="AA66" s="8"/>
      <c r="AB66" s="8"/>
      <c r="AC66" s="8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72"/>
      <c r="AQ66" s="72"/>
      <c r="AR66" s="72"/>
      <c r="AS66" s="72"/>
    </row>
    <row r="67" spans="1:45" ht="20.25" customHeight="1">
      <c r="A67" s="47"/>
      <c r="B67" s="4">
        <v>10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46"/>
      <c r="P67" s="60" t="s">
        <v>15</v>
      </c>
      <c r="Q67" s="60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20.25" customHeight="1">
      <c r="A68" s="47" t="s">
        <v>27</v>
      </c>
      <c r="B68" s="4">
        <v>1</v>
      </c>
      <c r="C68" s="60">
        <v>3</v>
      </c>
      <c r="D68" s="60">
        <v>3</v>
      </c>
      <c r="E68" s="60"/>
      <c r="F68" s="60"/>
      <c r="G68" s="60">
        <v>4</v>
      </c>
      <c r="H68" s="60">
        <v>4</v>
      </c>
      <c r="I68" s="60"/>
      <c r="J68" s="60"/>
      <c r="K68" s="60">
        <v>7</v>
      </c>
      <c r="L68" s="60">
        <v>7</v>
      </c>
      <c r="M68" s="60"/>
      <c r="N68" s="60"/>
      <c r="O68" s="46" t="s">
        <v>52</v>
      </c>
      <c r="P68" s="60" t="s">
        <v>13</v>
      </c>
      <c r="Q68" s="60"/>
      <c r="R68" s="3"/>
      <c r="S68" s="3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20.25" customHeight="1">
      <c r="A69" s="47"/>
      <c r="B69" s="4">
        <v>2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46"/>
      <c r="P69" s="60" t="s">
        <v>14</v>
      </c>
      <c r="Q69" s="60"/>
      <c r="R69" s="3"/>
      <c r="S69" s="3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20.25" customHeight="1">
      <c r="A70" s="47"/>
      <c r="B70" s="4">
        <v>3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46"/>
      <c r="P70" s="60" t="s">
        <v>41</v>
      </c>
      <c r="Q70" s="3" t="s">
        <v>42</v>
      </c>
      <c r="R70" s="58"/>
      <c r="S70" s="58"/>
      <c r="T70" s="58"/>
      <c r="U70" s="58"/>
      <c r="V70" s="8"/>
      <c r="W70" s="8"/>
      <c r="X70" s="8"/>
      <c r="Y70" s="8"/>
      <c r="Z70" s="8"/>
      <c r="AA70" s="8"/>
      <c r="AB70" s="8"/>
      <c r="AC70" s="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45" ht="20.25" customHeight="1">
      <c r="A71" s="47"/>
      <c r="B71" s="4">
        <v>4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46"/>
      <c r="P71" s="60"/>
      <c r="Q71" s="3" t="s">
        <v>43</v>
      </c>
      <c r="R71" s="59"/>
      <c r="S71" s="59"/>
      <c r="T71" s="59"/>
      <c r="U71" s="59"/>
      <c r="V71" s="8"/>
      <c r="W71" s="8"/>
      <c r="X71" s="8"/>
      <c r="Y71" s="8"/>
      <c r="Z71" s="8"/>
      <c r="AA71" s="8"/>
      <c r="AB71" s="8"/>
      <c r="AC71" s="8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</row>
    <row r="72" spans="1:45" ht="20.25" customHeight="1">
      <c r="A72" s="47"/>
      <c r="B72" s="4">
        <v>5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46"/>
      <c r="P72" s="60" t="s">
        <v>15</v>
      </c>
      <c r="Q72" s="60"/>
      <c r="R72" s="7"/>
      <c r="S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20.25" customHeight="1">
      <c r="A73" s="47"/>
      <c r="B73" s="4">
        <v>6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46" t="s">
        <v>53</v>
      </c>
      <c r="P73" s="60" t="s">
        <v>13</v>
      </c>
      <c r="Q73" s="60"/>
      <c r="R73" s="3">
        <v>3</v>
      </c>
      <c r="S73" s="3"/>
      <c r="T73" s="3">
        <v>1</v>
      </c>
      <c r="U73" s="3">
        <v>2</v>
      </c>
      <c r="V73" s="3">
        <v>2835</v>
      </c>
      <c r="W73" s="3"/>
      <c r="X73" s="3">
        <v>810</v>
      </c>
      <c r="Y73" s="3">
        <v>2025</v>
      </c>
      <c r="Z73" s="3">
        <v>63</v>
      </c>
      <c r="AA73" s="3"/>
      <c r="AB73" s="3">
        <v>18</v>
      </c>
      <c r="AC73" s="3">
        <v>45</v>
      </c>
      <c r="AD73" s="3">
        <v>28028</v>
      </c>
      <c r="AE73" s="3"/>
      <c r="AF73" s="3">
        <v>10028</v>
      </c>
      <c r="AG73" s="3">
        <v>18000</v>
      </c>
      <c r="AH73" s="3">
        <v>107.1</v>
      </c>
      <c r="AI73" s="3"/>
      <c r="AJ73" s="3">
        <v>36.6</v>
      </c>
      <c r="AK73" s="3">
        <v>70.5</v>
      </c>
      <c r="AL73" s="3">
        <f>AN73+AO73</f>
        <v>16100</v>
      </c>
      <c r="AM73" s="3"/>
      <c r="AN73" s="3">
        <v>4000</v>
      </c>
      <c r="AO73" s="3">
        <v>12100</v>
      </c>
      <c r="AP73" s="3">
        <v>18</v>
      </c>
      <c r="AQ73" s="3"/>
      <c r="AR73" s="3">
        <v>8</v>
      </c>
      <c r="AS73" s="3">
        <v>10</v>
      </c>
    </row>
    <row r="74" spans="1:45" ht="20.25" customHeight="1">
      <c r="A74" s="47"/>
      <c r="B74" s="4">
        <v>7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46"/>
      <c r="P74" s="60" t="s">
        <v>14</v>
      </c>
      <c r="Q74" s="60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20.25" customHeight="1">
      <c r="A75" s="47"/>
      <c r="B75" s="4">
        <v>8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46"/>
      <c r="P75" s="60" t="s">
        <v>41</v>
      </c>
      <c r="Q75" s="3" t="s">
        <v>42</v>
      </c>
      <c r="R75" s="58"/>
      <c r="S75" s="58"/>
      <c r="T75" s="58"/>
      <c r="U75" s="58"/>
      <c r="V75" s="8"/>
      <c r="W75" s="8"/>
      <c r="X75" s="8"/>
      <c r="Y75" s="8"/>
      <c r="Z75" s="8"/>
      <c r="AA75" s="8"/>
      <c r="AB75" s="8"/>
      <c r="AC75" s="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</row>
    <row r="76" spans="1:45" ht="20.25" customHeight="1">
      <c r="A76" s="47"/>
      <c r="B76" s="4">
        <v>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46"/>
      <c r="P76" s="60"/>
      <c r="Q76" s="3" t="s">
        <v>43</v>
      </c>
      <c r="R76" s="59"/>
      <c r="S76" s="59"/>
      <c r="T76" s="59"/>
      <c r="U76" s="59"/>
      <c r="V76" s="8"/>
      <c r="W76" s="8"/>
      <c r="X76" s="8"/>
      <c r="Y76" s="8"/>
      <c r="Z76" s="8"/>
      <c r="AA76" s="8"/>
      <c r="AB76" s="8"/>
      <c r="AC76" s="8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</row>
    <row r="77" spans="1:45" ht="20.25" customHeight="1">
      <c r="A77" s="47"/>
      <c r="B77" s="4">
        <v>10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46"/>
      <c r="P77" s="60" t="s">
        <v>15</v>
      </c>
      <c r="Q77" s="60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20.25" customHeight="1">
      <c r="A78" s="47" t="s">
        <v>28</v>
      </c>
      <c r="B78" s="11">
        <v>1</v>
      </c>
      <c r="C78" s="80">
        <v>195</v>
      </c>
      <c r="D78" s="80">
        <v>146</v>
      </c>
      <c r="E78" s="80">
        <v>49</v>
      </c>
      <c r="F78" s="80"/>
      <c r="G78" s="80">
        <v>172</v>
      </c>
      <c r="H78" s="80">
        <v>77</v>
      </c>
      <c r="I78" s="80">
        <v>95</v>
      </c>
      <c r="J78" s="80"/>
      <c r="K78" s="80">
        <v>367</v>
      </c>
      <c r="L78" s="80">
        <v>223</v>
      </c>
      <c r="M78" s="80">
        <v>144</v>
      </c>
      <c r="N78" s="80"/>
      <c r="O78" s="52" t="s">
        <v>54</v>
      </c>
      <c r="P78" s="96" t="s">
        <v>13</v>
      </c>
      <c r="Q78" s="96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7"/>
      <c r="AI78" s="17"/>
      <c r="AJ78" s="17"/>
      <c r="AK78" s="17"/>
      <c r="AL78" s="17"/>
      <c r="AM78" s="17"/>
      <c r="AN78" s="17"/>
      <c r="AO78" s="13"/>
      <c r="AP78" s="13"/>
      <c r="AQ78" s="13"/>
      <c r="AR78" s="13"/>
      <c r="AS78" s="13"/>
    </row>
    <row r="79" spans="1:45" ht="20.25" customHeight="1">
      <c r="A79" s="47"/>
      <c r="B79" s="11">
        <v>2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52"/>
      <c r="P79" s="96" t="s">
        <v>14</v>
      </c>
      <c r="Q79" s="96"/>
      <c r="R79" s="13">
        <v>1</v>
      </c>
      <c r="S79" s="13"/>
      <c r="T79" s="13">
        <v>1</v>
      </c>
      <c r="U79" s="13"/>
      <c r="V79" s="13">
        <v>1000</v>
      </c>
      <c r="W79" s="13"/>
      <c r="X79" s="13">
        <v>1000</v>
      </c>
      <c r="Y79" s="13"/>
      <c r="Z79" s="13">
        <v>20</v>
      </c>
      <c r="AA79" s="13"/>
      <c r="AB79" s="13">
        <v>20</v>
      </c>
      <c r="AC79" s="13"/>
      <c r="AD79" s="13">
        <v>5312</v>
      </c>
      <c r="AE79" s="13"/>
      <c r="AF79" s="13">
        <v>5312</v>
      </c>
      <c r="AG79" s="13"/>
      <c r="AH79" s="17"/>
      <c r="AI79" s="17"/>
      <c r="AJ79" s="17"/>
      <c r="AK79" s="17"/>
      <c r="AL79" s="17">
        <v>794</v>
      </c>
      <c r="AM79" s="17"/>
      <c r="AN79" s="17">
        <v>794</v>
      </c>
      <c r="AO79" s="13"/>
      <c r="AP79" s="13">
        <v>12</v>
      </c>
      <c r="AQ79" s="13"/>
      <c r="AR79" s="13">
        <v>12</v>
      </c>
      <c r="AS79" s="13"/>
    </row>
    <row r="80" spans="1:45" ht="20.25" customHeight="1">
      <c r="A80" s="47"/>
      <c r="B80" s="11">
        <v>3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52"/>
      <c r="P80" s="96" t="s">
        <v>41</v>
      </c>
      <c r="Q80" s="12" t="s">
        <v>42</v>
      </c>
      <c r="R80" s="68">
        <v>3</v>
      </c>
      <c r="S80" s="68">
        <v>1</v>
      </c>
      <c r="T80" s="68">
        <v>1</v>
      </c>
      <c r="U80" s="68">
        <v>1</v>
      </c>
      <c r="V80" s="13">
        <v>5085</v>
      </c>
      <c r="W80" s="13">
        <v>2700</v>
      </c>
      <c r="X80" s="13">
        <v>900</v>
      </c>
      <c r="Y80" s="13">
        <v>1485</v>
      </c>
      <c r="Z80" s="13">
        <v>113</v>
      </c>
      <c r="AA80" s="13">
        <v>60</v>
      </c>
      <c r="AB80" s="13">
        <v>20</v>
      </c>
      <c r="AC80" s="13">
        <v>33</v>
      </c>
      <c r="AD80" s="68">
        <v>49620</v>
      </c>
      <c r="AE80" s="68">
        <v>16081</v>
      </c>
      <c r="AF80" s="68">
        <v>4271</v>
      </c>
      <c r="AG80" s="68">
        <v>29268</v>
      </c>
      <c r="AH80" s="77">
        <v>25.87</v>
      </c>
      <c r="AI80" s="77"/>
      <c r="AJ80" s="77"/>
      <c r="AK80" s="77">
        <v>25.87</v>
      </c>
      <c r="AL80" s="77">
        <v>11840.5</v>
      </c>
      <c r="AM80" s="77">
        <v>3155.4</v>
      </c>
      <c r="AN80" s="77">
        <v>685.1</v>
      </c>
      <c r="AO80" s="68">
        <v>8000</v>
      </c>
      <c r="AP80" s="68">
        <f>AQ80+AR80+AS80</f>
        <v>197</v>
      </c>
      <c r="AQ80" s="68">
        <v>70</v>
      </c>
      <c r="AR80" s="68">
        <v>13</v>
      </c>
      <c r="AS80" s="68">
        <v>114</v>
      </c>
    </row>
    <row r="81" spans="1:45" ht="20.25" customHeight="1">
      <c r="A81" s="47"/>
      <c r="B81" s="11">
        <v>4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52"/>
      <c r="P81" s="96"/>
      <c r="Q81" s="12" t="s">
        <v>43</v>
      </c>
      <c r="R81" s="69"/>
      <c r="S81" s="69"/>
      <c r="T81" s="69"/>
      <c r="U81" s="69"/>
      <c r="V81" s="13">
        <v>2000</v>
      </c>
      <c r="W81" s="13"/>
      <c r="X81" s="13"/>
      <c r="Y81" s="13">
        <v>2000</v>
      </c>
      <c r="Z81" s="13">
        <v>40</v>
      </c>
      <c r="AA81" s="13"/>
      <c r="AB81" s="13"/>
      <c r="AC81" s="13">
        <v>40</v>
      </c>
      <c r="AD81" s="69"/>
      <c r="AE81" s="69"/>
      <c r="AF81" s="69"/>
      <c r="AG81" s="69"/>
      <c r="AH81" s="78"/>
      <c r="AI81" s="78"/>
      <c r="AJ81" s="78"/>
      <c r="AK81" s="78"/>
      <c r="AL81" s="78"/>
      <c r="AM81" s="78"/>
      <c r="AN81" s="78"/>
      <c r="AO81" s="69"/>
      <c r="AP81" s="69"/>
      <c r="AQ81" s="69"/>
      <c r="AR81" s="69"/>
      <c r="AS81" s="69"/>
    </row>
    <row r="82" spans="1:45" ht="20.25" customHeight="1">
      <c r="A82" s="47"/>
      <c r="B82" s="11">
        <v>5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52"/>
      <c r="P82" s="96" t="s">
        <v>15</v>
      </c>
      <c r="Q82" s="96"/>
      <c r="R82" s="14"/>
      <c r="S82" s="1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7"/>
      <c r="AI82" s="17"/>
      <c r="AJ82" s="17"/>
      <c r="AK82" s="17"/>
      <c r="AL82" s="17"/>
      <c r="AM82" s="17"/>
      <c r="AN82" s="17"/>
      <c r="AO82" s="13"/>
      <c r="AP82" s="13"/>
      <c r="AQ82" s="13"/>
      <c r="AR82" s="13"/>
      <c r="AS82" s="13"/>
    </row>
    <row r="83" spans="1:45" ht="20.25" customHeight="1">
      <c r="A83" s="47"/>
      <c r="B83" s="11">
        <v>6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52" t="s">
        <v>49</v>
      </c>
      <c r="P83" s="96" t="s">
        <v>13</v>
      </c>
      <c r="Q83" s="9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7"/>
      <c r="AI83" s="17"/>
      <c r="AJ83" s="17"/>
      <c r="AK83" s="17"/>
      <c r="AL83" s="17"/>
      <c r="AM83" s="17"/>
      <c r="AN83" s="17"/>
      <c r="AO83" s="13"/>
      <c r="AP83" s="13"/>
      <c r="AQ83" s="13"/>
      <c r="AR83" s="13"/>
      <c r="AS83" s="13"/>
    </row>
    <row r="84" spans="1:45" ht="20.25" customHeight="1">
      <c r="A84" s="47"/>
      <c r="B84" s="11">
        <v>7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52"/>
      <c r="P84" s="96" t="s">
        <v>14</v>
      </c>
      <c r="Q84" s="9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7"/>
      <c r="AI84" s="17"/>
      <c r="AJ84" s="17"/>
      <c r="AK84" s="17"/>
      <c r="AL84" s="17"/>
      <c r="AM84" s="17"/>
      <c r="AN84" s="17"/>
      <c r="AO84" s="13"/>
      <c r="AP84" s="13"/>
      <c r="AQ84" s="13"/>
      <c r="AR84" s="13"/>
      <c r="AS84" s="13"/>
    </row>
    <row r="85" spans="1:45" ht="20.25" customHeight="1">
      <c r="A85" s="47"/>
      <c r="B85" s="11">
        <v>8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52"/>
      <c r="P85" s="96" t="s">
        <v>41</v>
      </c>
      <c r="Q85" s="12" t="s">
        <v>42</v>
      </c>
      <c r="R85" s="68">
        <v>3</v>
      </c>
      <c r="S85" s="68"/>
      <c r="T85" s="68"/>
      <c r="U85" s="68">
        <v>3</v>
      </c>
      <c r="V85" s="13">
        <v>4950</v>
      </c>
      <c r="W85" s="13"/>
      <c r="X85" s="13"/>
      <c r="Y85" s="13">
        <v>4950</v>
      </c>
      <c r="Z85" s="13">
        <v>110</v>
      </c>
      <c r="AA85" s="13"/>
      <c r="AB85" s="13"/>
      <c r="AC85" s="13">
        <v>110</v>
      </c>
      <c r="AD85" s="68">
        <v>90702</v>
      </c>
      <c r="AE85" s="68"/>
      <c r="AF85" s="68"/>
      <c r="AG85" s="68">
        <v>90702</v>
      </c>
      <c r="AH85" s="77">
        <v>448.5</v>
      </c>
      <c r="AI85" s="77"/>
      <c r="AJ85" s="77"/>
      <c r="AK85" s="77">
        <v>448.5</v>
      </c>
      <c r="AL85" s="77">
        <v>30800</v>
      </c>
      <c r="AM85" s="77"/>
      <c r="AN85" s="77"/>
      <c r="AO85" s="68">
        <v>30800</v>
      </c>
      <c r="AP85" s="68">
        <v>199</v>
      </c>
      <c r="AQ85" s="68"/>
      <c r="AR85" s="68"/>
      <c r="AS85" s="68">
        <v>199</v>
      </c>
    </row>
    <row r="86" spans="1:45" ht="20.25" customHeight="1">
      <c r="A86" s="47"/>
      <c r="B86" s="11">
        <v>9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52"/>
      <c r="P86" s="96"/>
      <c r="Q86" s="12" t="s">
        <v>43</v>
      </c>
      <c r="R86" s="69"/>
      <c r="S86" s="69"/>
      <c r="T86" s="69"/>
      <c r="U86" s="69"/>
      <c r="V86" s="13">
        <v>4200</v>
      </c>
      <c r="W86" s="13"/>
      <c r="X86" s="13"/>
      <c r="Y86" s="13">
        <v>4200</v>
      </c>
      <c r="Z86" s="13">
        <v>84</v>
      </c>
      <c r="AA86" s="13"/>
      <c r="AB86" s="13"/>
      <c r="AC86" s="13">
        <v>84</v>
      </c>
      <c r="AD86" s="69"/>
      <c r="AE86" s="69"/>
      <c r="AF86" s="69"/>
      <c r="AG86" s="69"/>
      <c r="AH86" s="78"/>
      <c r="AI86" s="78"/>
      <c r="AJ86" s="78"/>
      <c r="AK86" s="78"/>
      <c r="AL86" s="78"/>
      <c r="AM86" s="78"/>
      <c r="AN86" s="78"/>
      <c r="AO86" s="69"/>
      <c r="AP86" s="69"/>
      <c r="AQ86" s="69"/>
      <c r="AR86" s="69"/>
      <c r="AS86" s="69"/>
    </row>
    <row r="87" spans="1:45" ht="20.25" customHeight="1">
      <c r="A87" s="47"/>
      <c r="B87" s="11">
        <v>10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52"/>
      <c r="P87" s="96" t="s">
        <v>15</v>
      </c>
      <c r="Q87" s="96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ht="20.25" customHeight="1">
      <c r="A88" s="47" t="s">
        <v>29</v>
      </c>
      <c r="B88" s="3">
        <v>1</v>
      </c>
      <c r="C88" s="60">
        <f>D88+E88+F88</f>
        <v>184</v>
      </c>
      <c r="D88" s="60">
        <v>120</v>
      </c>
      <c r="E88" s="60">
        <v>64</v>
      </c>
      <c r="F88" s="60">
        <v>0</v>
      </c>
      <c r="G88" s="60">
        <f>H88+I88+J88</f>
        <v>55</v>
      </c>
      <c r="H88" s="60">
        <v>0</v>
      </c>
      <c r="I88" s="60">
        <v>55</v>
      </c>
      <c r="J88" s="60">
        <v>0</v>
      </c>
      <c r="K88" s="60">
        <f>L88+M88+N88</f>
        <v>239</v>
      </c>
      <c r="L88" s="60">
        <f>D88+H88</f>
        <v>120</v>
      </c>
      <c r="M88" s="60">
        <f>E88+I88</f>
        <v>119</v>
      </c>
      <c r="N88" s="60">
        <f>F88+J88</f>
        <v>0</v>
      </c>
      <c r="O88" s="46" t="s">
        <v>55</v>
      </c>
      <c r="P88" s="60" t="s">
        <v>13</v>
      </c>
      <c r="Q88" s="60"/>
      <c r="R88" s="15">
        <v>3</v>
      </c>
      <c r="S88" s="15"/>
      <c r="T88" s="15">
        <v>2</v>
      </c>
      <c r="U88" s="15">
        <v>1</v>
      </c>
      <c r="V88" s="15">
        <v>1698</v>
      </c>
      <c r="W88" s="15"/>
      <c r="X88" s="15">
        <v>1045</v>
      </c>
      <c r="Y88" s="15">
        <v>653</v>
      </c>
      <c r="Z88" s="15">
        <v>32</v>
      </c>
      <c r="AA88" s="15"/>
      <c r="AB88" s="15">
        <v>16</v>
      </c>
      <c r="AC88" s="15">
        <v>16</v>
      </c>
      <c r="AD88" s="15">
        <v>7103</v>
      </c>
      <c r="AE88" s="15"/>
      <c r="AF88" s="15">
        <v>7103</v>
      </c>
      <c r="AG88" s="15"/>
      <c r="AH88" s="15">
        <v>0</v>
      </c>
      <c r="AI88" s="15"/>
      <c r="AJ88" s="15"/>
      <c r="AK88" s="15"/>
      <c r="AL88" s="15">
        <v>1850</v>
      </c>
      <c r="AM88" s="15"/>
      <c r="AN88" s="15">
        <v>1800</v>
      </c>
      <c r="AO88" s="15">
        <v>50</v>
      </c>
      <c r="AP88" s="15">
        <v>89</v>
      </c>
      <c r="AQ88" s="15"/>
      <c r="AR88" s="15">
        <v>55</v>
      </c>
      <c r="AS88" s="15">
        <v>34</v>
      </c>
    </row>
    <row r="89" spans="1:45" ht="20.25" customHeight="1">
      <c r="A89" s="47"/>
      <c r="B89" s="3">
        <v>2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46"/>
      <c r="P89" s="60" t="s">
        <v>14</v>
      </c>
      <c r="Q89" s="60"/>
      <c r="R89" s="15">
        <v>5</v>
      </c>
      <c r="S89" s="15">
        <v>1</v>
      </c>
      <c r="T89" s="15">
        <v>4</v>
      </c>
      <c r="U89" s="15"/>
      <c r="V89" s="15">
        <v>1810</v>
      </c>
      <c r="W89" s="15">
        <v>825</v>
      </c>
      <c r="X89" s="15">
        <v>985</v>
      </c>
      <c r="Y89" s="15"/>
      <c r="Z89" s="15">
        <v>38</v>
      </c>
      <c r="AA89" s="15">
        <v>17</v>
      </c>
      <c r="AB89" s="15">
        <v>21</v>
      </c>
      <c r="AC89" s="15"/>
      <c r="AD89" s="15">
        <v>27850</v>
      </c>
      <c r="AE89" s="15">
        <v>6352</v>
      </c>
      <c r="AF89" s="15">
        <v>21498</v>
      </c>
      <c r="AG89" s="15"/>
      <c r="AH89" s="15">
        <v>19.8</v>
      </c>
      <c r="AI89" s="15"/>
      <c r="AJ89" s="15">
        <v>19.8</v>
      </c>
      <c r="AK89" s="15"/>
      <c r="AL89" s="15">
        <v>6600</v>
      </c>
      <c r="AM89" s="15">
        <v>1300</v>
      </c>
      <c r="AN89" s="15">
        <v>5300</v>
      </c>
      <c r="AO89" s="15"/>
      <c r="AP89" s="15">
        <v>134</v>
      </c>
      <c r="AQ89" s="15">
        <v>61</v>
      </c>
      <c r="AR89" s="15">
        <v>73</v>
      </c>
      <c r="AS89" s="15"/>
    </row>
    <row r="90" spans="1:45" ht="20.25" customHeight="1">
      <c r="A90" s="47"/>
      <c r="B90" s="3">
        <v>3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46"/>
      <c r="P90" s="60" t="s">
        <v>41</v>
      </c>
      <c r="Q90" s="3" t="s">
        <v>42</v>
      </c>
      <c r="R90" s="65">
        <v>9</v>
      </c>
      <c r="S90" s="65">
        <v>1</v>
      </c>
      <c r="T90" s="65">
        <v>8</v>
      </c>
      <c r="U90" s="65"/>
      <c r="V90" s="15">
        <v>704</v>
      </c>
      <c r="W90" s="15">
        <v>450</v>
      </c>
      <c r="X90" s="15">
        <v>254</v>
      </c>
      <c r="Y90" s="15"/>
      <c r="Z90" s="15">
        <v>15</v>
      </c>
      <c r="AA90" s="15">
        <v>10</v>
      </c>
      <c r="AB90" s="15">
        <v>5</v>
      </c>
      <c r="AC90" s="15"/>
      <c r="AD90" s="65">
        <v>34738</v>
      </c>
      <c r="AE90" s="65">
        <v>7938</v>
      </c>
      <c r="AF90" s="65">
        <v>26800</v>
      </c>
      <c r="AG90" s="65"/>
      <c r="AH90" s="65"/>
      <c r="AI90" s="65"/>
      <c r="AJ90" s="65"/>
      <c r="AK90" s="65"/>
      <c r="AL90" s="65">
        <v>8090</v>
      </c>
      <c r="AM90" s="65">
        <v>1800</v>
      </c>
      <c r="AN90" s="65">
        <v>6290</v>
      </c>
      <c r="AO90" s="65"/>
      <c r="AP90" s="65">
        <v>221</v>
      </c>
      <c r="AQ90" s="65">
        <v>24</v>
      </c>
      <c r="AR90" s="65">
        <v>197</v>
      </c>
      <c r="AS90" s="65"/>
    </row>
    <row r="91" spans="1:45" ht="20.25" customHeight="1">
      <c r="A91" s="47"/>
      <c r="B91" s="3">
        <v>4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46"/>
      <c r="P91" s="60"/>
      <c r="Q91" s="3" t="s">
        <v>43</v>
      </c>
      <c r="R91" s="70"/>
      <c r="S91" s="70"/>
      <c r="T91" s="70"/>
      <c r="U91" s="70"/>
      <c r="V91" s="15">
        <v>2495</v>
      </c>
      <c r="W91" s="15"/>
      <c r="X91" s="15">
        <v>2495</v>
      </c>
      <c r="Y91" s="15"/>
      <c r="Z91" s="15">
        <v>44</v>
      </c>
      <c r="AA91" s="15"/>
      <c r="AB91" s="15">
        <v>44</v>
      </c>
      <c r="AC91" s="15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</row>
    <row r="92" spans="1:45" ht="20.25" customHeight="1">
      <c r="A92" s="47"/>
      <c r="B92" s="3">
        <v>5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46"/>
      <c r="P92" s="60" t="s">
        <v>15</v>
      </c>
      <c r="Q92" s="60"/>
      <c r="R92" s="15"/>
      <c r="S92" s="15"/>
      <c r="T92" s="15"/>
      <c r="U92" s="15"/>
      <c r="V92" s="15">
        <v>0</v>
      </c>
      <c r="W92" s="15"/>
      <c r="X92" s="15"/>
      <c r="Y92" s="15"/>
      <c r="Z92" s="15">
        <v>0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ht="20.25" customHeight="1">
      <c r="A93" s="47"/>
      <c r="B93" s="3">
        <v>6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46" t="s">
        <v>56</v>
      </c>
      <c r="P93" s="60" t="s">
        <v>13</v>
      </c>
      <c r="Q93" s="60"/>
      <c r="R93" s="15">
        <v>4</v>
      </c>
      <c r="S93" s="15">
        <v>1</v>
      </c>
      <c r="T93" s="15">
        <v>3</v>
      </c>
      <c r="U93" s="15"/>
      <c r="V93" s="15">
        <v>3400</v>
      </c>
      <c r="W93" s="15">
        <v>251</v>
      </c>
      <c r="X93" s="15">
        <v>3149</v>
      </c>
      <c r="Y93" s="15"/>
      <c r="Z93" s="15">
        <v>75</v>
      </c>
      <c r="AA93" s="15">
        <v>6</v>
      </c>
      <c r="AB93" s="15">
        <v>69</v>
      </c>
      <c r="AC93" s="15"/>
      <c r="AD93" s="15">
        <v>31150</v>
      </c>
      <c r="AE93" s="15">
        <v>7901</v>
      </c>
      <c r="AF93" s="15">
        <v>23249</v>
      </c>
      <c r="AG93" s="15"/>
      <c r="AH93" s="15">
        <v>103.9</v>
      </c>
      <c r="AI93" s="15"/>
      <c r="AJ93" s="15">
        <v>103.9</v>
      </c>
      <c r="AK93" s="15"/>
      <c r="AL93" s="15">
        <v>12000</v>
      </c>
      <c r="AM93" s="15">
        <v>3000</v>
      </c>
      <c r="AN93" s="15">
        <v>9000</v>
      </c>
      <c r="AO93" s="15"/>
      <c r="AP93" s="15">
        <v>179</v>
      </c>
      <c r="AQ93" s="15">
        <v>13</v>
      </c>
      <c r="AR93" s="15">
        <v>166</v>
      </c>
      <c r="AS93" s="15"/>
    </row>
    <row r="94" spans="1:45" ht="20.25" customHeight="1">
      <c r="A94" s="47"/>
      <c r="B94" s="3">
        <v>7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46"/>
      <c r="P94" s="60" t="s">
        <v>14</v>
      </c>
      <c r="Q94" s="60"/>
      <c r="R94" s="15">
        <v>2</v>
      </c>
      <c r="S94" s="15"/>
      <c r="T94" s="15"/>
      <c r="U94" s="15">
        <v>2</v>
      </c>
      <c r="V94" s="15">
        <v>1600</v>
      </c>
      <c r="W94" s="15"/>
      <c r="X94" s="15"/>
      <c r="Y94" s="15">
        <v>1600</v>
      </c>
      <c r="Z94" s="15">
        <v>32</v>
      </c>
      <c r="AA94" s="15"/>
      <c r="AB94" s="15"/>
      <c r="AC94" s="15">
        <v>32</v>
      </c>
      <c r="AD94" s="15">
        <v>32458</v>
      </c>
      <c r="AE94" s="15"/>
      <c r="AF94" s="15"/>
      <c r="AG94" s="15">
        <v>32458</v>
      </c>
      <c r="AH94" s="15">
        <v>118.9</v>
      </c>
      <c r="AI94" s="15"/>
      <c r="AJ94" s="15"/>
      <c r="AK94" s="15">
        <v>118.9</v>
      </c>
      <c r="AL94" s="15">
        <v>20000</v>
      </c>
      <c r="AM94" s="15"/>
      <c r="AN94" s="15"/>
      <c r="AO94" s="15">
        <v>20000</v>
      </c>
      <c r="AP94" s="15">
        <v>119</v>
      </c>
      <c r="AQ94" s="15"/>
      <c r="AR94" s="15"/>
      <c r="AS94" s="15">
        <v>119</v>
      </c>
    </row>
    <row r="95" spans="1:45" ht="20.25" customHeight="1">
      <c r="A95" s="47"/>
      <c r="B95" s="3">
        <v>8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46"/>
      <c r="P95" s="60" t="s">
        <v>41</v>
      </c>
      <c r="Q95" s="3" t="s">
        <v>42</v>
      </c>
      <c r="R95" s="65">
        <v>1</v>
      </c>
      <c r="S95" s="65"/>
      <c r="T95" s="65">
        <v>1</v>
      </c>
      <c r="U95" s="65"/>
      <c r="V95" s="15">
        <v>156</v>
      </c>
      <c r="W95" s="15"/>
      <c r="X95" s="15">
        <v>156</v>
      </c>
      <c r="Y95" s="15"/>
      <c r="Z95" s="15">
        <v>2</v>
      </c>
      <c r="AA95" s="15"/>
      <c r="AB95" s="15">
        <v>2</v>
      </c>
      <c r="AC95" s="15"/>
      <c r="AD95" s="65">
        <v>4111</v>
      </c>
      <c r="AE95" s="65"/>
      <c r="AF95" s="65">
        <v>4111</v>
      </c>
      <c r="AG95" s="65"/>
      <c r="AH95" s="65"/>
      <c r="AI95" s="65"/>
      <c r="AJ95" s="65"/>
      <c r="AK95" s="65"/>
      <c r="AL95" s="65">
        <v>1400</v>
      </c>
      <c r="AM95" s="65"/>
      <c r="AN95" s="65">
        <v>1400</v>
      </c>
      <c r="AO95" s="65"/>
      <c r="AP95" s="65">
        <v>31</v>
      </c>
      <c r="AQ95" s="65"/>
      <c r="AR95" s="65">
        <v>31</v>
      </c>
      <c r="AS95" s="65"/>
    </row>
    <row r="96" spans="1:45" ht="20.25" customHeight="1">
      <c r="A96" s="47"/>
      <c r="B96" s="3">
        <v>9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46"/>
      <c r="P96" s="60"/>
      <c r="Q96" s="3" t="s">
        <v>43</v>
      </c>
      <c r="R96" s="65"/>
      <c r="S96" s="65"/>
      <c r="T96" s="65"/>
      <c r="U96" s="65"/>
      <c r="V96" s="15">
        <v>244</v>
      </c>
      <c r="W96" s="15"/>
      <c r="X96" s="15">
        <v>244</v>
      </c>
      <c r="Y96" s="15"/>
      <c r="Z96" s="15">
        <v>4</v>
      </c>
      <c r="AA96" s="15"/>
      <c r="AB96" s="15">
        <v>4</v>
      </c>
      <c r="AC96" s="1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</row>
    <row r="97" spans="1:45" ht="20.25" customHeight="1">
      <c r="A97" s="47"/>
      <c r="B97" s="3">
        <v>10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46"/>
      <c r="P97" s="60" t="s">
        <v>15</v>
      </c>
      <c r="Q97" s="60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ht="20.25" customHeight="1">
      <c r="A98" s="87" t="s">
        <v>30</v>
      </c>
      <c r="B98" s="3">
        <v>1</v>
      </c>
      <c r="C98" s="83">
        <f>SUM(D98:F107)</f>
        <v>156</v>
      </c>
      <c r="D98" s="83">
        <v>98</v>
      </c>
      <c r="E98" s="83">
        <v>35</v>
      </c>
      <c r="F98" s="83">
        <v>23</v>
      </c>
      <c r="G98" s="83">
        <v>166</v>
      </c>
      <c r="H98" s="83">
        <v>128</v>
      </c>
      <c r="I98" s="83">
        <v>38</v>
      </c>
      <c r="J98" s="83"/>
      <c r="K98" s="83">
        <f>SUM(L98:N107)</f>
        <v>322</v>
      </c>
      <c r="L98" s="83">
        <f>D98+H98</f>
        <v>226</v>
      </c>
      <c r="M98" s="83">
        <f>E98+I98</f>
        <v>73</v>
      </c>
      <c r="N98" s="83">
        <f>F98+J98</f>
        <v>23</v>
      </c>
      <c r="O98" s="46" t="s">
        <v>57</v>
      </c>
      <c r="P98" s="93" t="s">
        <v>13</v>
      </c>
      <c r="Q98" s="92"/>
      <c r="R98" s="16">
        <v>7</v>
      </c>
      <c r="S98" s="16"/>
      <c r="T98" s="16">
        <v>4</v>
      </c>
      <c r="U98" s="16">
        <v>3</v>
      </c>
      <c r="V98" s="16">
        <v>4410</v>
      </c>
      <c r="W98" s="16"/>
      <c r="X98" s="16">
        <v>2475</v>
      </c>
      <c r="Y98" s="16">
        <v>1935</v>
      </c>
      <c r="Z98" s="16">
        <v>98</v>
      </c>
      <c r="AA98" s="16"/>
      <c r="AB98" s="16">
        <v>55</v>
      </c>
      <c r="AC98" s="16">
        <v>43</v>
      </c>
      <c r="AD98" s="16">
        <v>36020</v>
      </c>
      <c r="AE98" s="16"/>
      <c r="AF98" s="16">
        <v>19437</v>
      </c>
      <c r="AG98" s="16">
        <v>16583</v>
      </c>
      <c r="AH98" s="16">
        <v>26</v>
      </c>
      <c r="AI98" s="16"/>
      <c r="AJ98" s="16">
        <v>26</v>
      </c>
      <c r="AK98" s="16"/>
      <c r="AL98" s="16">
        <v>7021</v>
      </c>
      <c r="AM98" s="16"/>
      <c r="AN98" s="16">
        <v>4478</v>
      </c>
      <c r="AO98" s="16">
        <v>2543</v>
      </c>
      <c r="AP98" s="16">
        <v>204</v>
      </c>
      <c r="AQ98" s="16"/>
      <c r="AR98" s="16">
        <v>124</v>
      </c>
      <c r="AS98" s="16">
        <v>80</v>
      </c>
    </row>
    <row r="99" spans="1:45" ht="20.25" customHeight="1">
      <c r="A99" s="88"/>
      <c r="B99" s="3">
        <v>2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46"/>
      <c r="P99" s="93" t="s">
        <v>14</v>
      </c>
      <c r="Q99" s="92"/>
      <c r="R99" s="16">
        <v>4</v>
      </c>
      <c r="S99" s="16"/>
      <c r="T99" s="16">
        <v>1</v>
      </c>
      <c r="U99" s="16">
        <v>3</v>
      </c>
      <c r="V99" s="16">
        <v>1900</v>
      </c>
      <c r="W99" s="16"/>
      <c r="X99" s="16">
        <v>400</v>
      </c>
      <c r="Y99" s="16">
        <v>1500</v>
      </c>
      <c r="Z99" s="16">
        <v>38</v>
      </c>
      <c r="AA99" s="16"/>
      <c r="AB99" s="16">
        <v>8</v>
      </c>
      <c r="AC99" s="16">
        <v>30</v>
      </c>
      <c r="AD99" s="16">
        <v>20208</v>
      </c>
      <c r="AE99" s="16"/>
      <c r="AF99" s="16"/>
      <c r="AG99" s="16">
        <v>20208</v>
      </c>
      <c r="AH99" s="16">
        <v>0</v>
      </c>
      <c r="AI99" s="16"/>
      <c r="AJ99" s="16"/>
      <c r="AK99" s="16"/>
      <c r="AL99" s="16">
        <v>3760</v>
      </c>
      <c r="AM99" s="16"/>
      <c r="AN99" s="16">
        <v>600</v>
      </c>
      <c r="AO99" s="16">
        <v>3160</v>
      </c>
      <c r="AP99" s="16">
        <v>114</v>
      </c>
      <c r="AQ99" s="16"/>
      <c r="AR99" s="16">
        <v>91</v>
      </c>
      <c r="AS99" s="16">
        <v>23</v>
      </c>
    </row>
    <row r="100" spans="1:45" ht="20.25" customHeight="1">
      <c r="A100" s="88"/>
      <c r="B100" s="3">
        <v>3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46"/>
      <c r="P100" s="94" t="s">
        <v>41</v>
      </c>
      <c r="Q100" s="3" t="s">
        <v>42</v>
      </c>
      <c r="R100" s="66">
        <v>0</v>
      </c>
      <c r="S100" s="66"/>
      <c r="T100" s="66"/>
      <c r="U100" s="66"/>
      <c r="V100" s="16">
        <v>0</v>
      </c>
      <c r="W100" s="16"/>
      <c r="X100" s="16"/>
      <c r="Y100" s="16"/>
      <c r="Z100" s="16">
        <v>0</v>
      </c>
      <c r="AA100" s="16"/>
      <c r="AB100" s="16"/>
      <c r="AC100" s="16"/>
      <c r="AD100" s="66">
        <v>0</v>
      </c>
      <c r="AE100" s="66"/>
      <c r="AF100" s="66"/>
      <c r="AG100" s="66"/>
      <c r="AH100" s="66">
        <v>0</v>
      </c>
      <c r="AI100" s="66"/>
      <c r="AJ100" s="66"/>
      <c r="AK100" s="66"/>
      <c r="AL100" s="66">
        <v>0</v>
      </c>
      <c r="AM100" s="66"/>
      <c r="AN100" s="66"/>
      <c r="AO100" s="66"/>
      <c r="AP100" s="66">
        <v>18</v>
      </c>
      <c r="AQ100" s="66"/>
      <c r="AR100" s="66">
        <v>12</v>
      </c>
      <c r="AS100" s="66">
        <v>6</v>
      </c>
    </row>
    <row r="101" spans="1:45" ht="20.25" customHeight="1">
      <c r="A101" s="88"/>
      <c r="B101" s="3">
        <v>4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46"/>
      <c r="P101" s="95"/>
      <c r="Q101" s="3" t="s">
        <v>43</v>
      </c>
      <c r="R101" s="67"/>
      <c r="S101" s="67"/>
      <c r="T101" s="67"/>
      <c r="U101" s="67"/>
      <c r="V101" s="16">
        <v>0</v>
      </c>
      <c r="W101" s="16"/>
      <c r="X101" s="16"/>
      <c r="Y101" s="16"/>
      <c r="Z101" s="16">
        <v>0</v>
      </c>
      <c r="AA101" s="16"/>
      <c r="AB101" s="16"/>
      <c r="AC101" s="16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</row>
    <row r="102" spans="1:45" ht="20.25" customHeight="1">
      <c r="A102" s="88"/>
      <c r="B102" s="3">
        <v>5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46"/>
      <c r="P102" s="93" t="s">
        <v>15</v>
      </c>
      <c r="Q102" s="92"/>
      <c r="R102" s="16">
        <v>0</v>
      </c>
      <c r="S102" s="16"/>
      <c r="T102" s="16"/>
      <c r="U102" s="16"/>
      <c r="V102" s="16">
        <v>0</v>
      </c>
      <c r="W102" s="16"/>
      <c r="X102" s="16"/>
      <c r="Y102" s="16"/>
      <c r="Z102" s="16">
        <v>0</v>
      </c>
      <c r="AA102" s="16"/>
      <c r="AB102" s="16"/>
      <c r="AC102" s="16"/>
      <c r="AD102" s="16">
        <v>0</v>
      </c>
      <c r="AE102" s="16"/>
      <c r="AF102" s="16"/>
      <c r="AG102" s="16"/>
      <c r="AH102" s="16">
        <v>0</v>
      </c>
      <c r="AI102" s="16"/>
      <c r="AJ102" s="16"/>
      <c r="AK102" s="16"/>
      <c r="AL102" s="16">
        <v>0</v>
      </c>
      <c r="AM102" s="16"/>
      <c r="AN102" s="16"/>
      <c r="AO102" s="16"/>
      <c r="AP102" s="16">
        <v>64</v>
      </c>
      <c r="AQ102" s="16"/>
      <c r="AR102" s="16">
        <v>32</v>
      </c>
      <c r="AS102" s="16">
        <v>32</v>
      </c>
    </row>
    <row r="103" spans="1:45" ht="20.25" customHeight="1">
      <c r="A103" s="88"/>
      <c r="B103" s="3">
        <v>6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49" t="s">
        <v>58</v>
      </c>
      <c r="P103" s="91" t="s">
        <v>13</v>
      </c>
      <c r="Q103" s="92"/>
      <c r="R103" s="16">
        <v>1</v>
      </c>
      <c r="S103" s="16"/>
      <c r="T103" s="16"/>
      <c r="U103" s="16">
        <v>1</v>
      </c>
      <c r="V103" s="16">
        <v>1350</v>
      </c>
      <c r="W103" s="16"/>
      <c r="X103" s="16"/>
      <c r="Y103" s="16">
        <v>1350</v>
      </c>
      <c r="Z103" s="16">
        <v>30</v>
      </c>
      <c r="AA103" s="16"/>
      <c r="AB103" s="16"/>
      <c r="AC103" s="16">
        <v>30</v>
      </c>
      <c r="AD103" s="16">
        <v>9500</v>
      </c>
      <c r="AE103" s="16"/>
      <c r="AF103" s="16"/>
      <c r="AG103" s="16">
        <v>9500</v>
      </c>
      <c r="AH103" s="16">
        <v>0</v>
      </c>
      <c r="AI103" s="16"/>
      <c r="AJ103" s="16"/>
      <c r="AK103" s="16"/>
      <c r="AL103" s="16">
        <v>3000</v>
      </c>
      <c r="AM103" s="16"/>
      <c r="AN103" s="16">
        <v>1000</v>
      </c>
      <c r="AO103" s="16">
        <v>2000</v>
      </c>
      <c r="AP103" s="16">
        <v>72</v>
      </c>
      <c r="AQ103" s="16"/>
      <c r="AR103" s="16"/>
      <c r="AS103" s="16">
        <v>72</v>
      </c>
    </row>
    <row r="104" spans="1:45" ht="20.25" customHeight="1">
      <c r="A104" s="88"/>
      <c r="B104" s="3">
        <v>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50"/>
      <c r="P104" s="91" t="s">
        <v>14</v>
      </c>
      <c r="Q104" s="92"/>
      <c r="R104" s="16">
        <v>0</v>
      </c>
      <c r="S104" s="16"/>
      <c r="T104" s="16"/>
      <c r="U104" s="16"/>
      <c r="V104" s="16">
        <v>0</v>
      </c>
      <c r="W104" s="16"/>
      <c r="X104" s="16"/>
      <c r="Y104" s="16"/>
      <c r="Z104" s="16">
        <v>0</v>
      </c>
      <c r="AA104" s="16"/>
      <c r="AB104" s="16"/>
      <c r="AC104" s="16"/>
      <c r="AD104" s="16">
        <v>0</v>
      </c>
      <c r="AE104" s="16"/>
      <c r="AF104" s="16"/>
      <c r="AG104" s="16"/>
      <c r="AH104" s="16">
        <v>0</v>
      </c>
      <c r="AI104" s="16"/>
      <c r="AJ104" s="16"/>
      <c r="AK104" s="16"/>
      <c r="AL104" s="16">
        <v>0</v>
      </c>
      <c r="AM104" s="16"/>
      <c r="AN104" s="16"/>
      <c r="AO104" s="16"/>
      <c r="AP104" s="16">
        <v>0</v>
      </c>
      <c r="AQ104" s="16"/>
      <c r="AR104" s="16"/>
      <c r="AS104" s="16"/>
    </row>
    <row r="105" spans="1:45" ht="20.25" customHeight="1">
      <c r="A105" s="88"/>
      <c r="B105" s="3">
        <v>8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50"/>
      <c r="P105" s="58" t="s">
        <v>41</v>
      </c>
      <c r="Q105" s="3" t="s">
        <v>42</v>
      </c>
      <c r="R105" s="66"/>
      <c r="S105" s="66"/>
      <c r="T105" s="66">
        <v>0</v>
      </c>
      <c r="U105" s="66"/>
      <c r="V105" s="16"/>
      <c r="W105" s="16"/>
      <c r="X105" s="16"/>
      <c r="Y105" s="16"/>
      <c r="Z105" s="16"/>
      <c r="AA105" s="16"/>
      <c r="AB105" s="16"/>
      <c r="AC105" s="1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</row>
    <row r="106" spans="1:45" ht="20.25" customHeight="1">
      <c r="A106" s="88"/>
      <c r="B106" s="3">
        <v>9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50"/>
      <c r="P106" s="59"/>
      <c r="Q106" s="3" t="s">
        <v>43</v>
      </c>
      <c r="R106" s="67"/>
      <c r="S106" s="67"/>
      <c r="T106" s="67"/>
      <c r="U106" s="67"/>
      <c r="V106" s="16"/>
      <c r="W106" s="16"/>
      <c r="X106" s="16"/>
      <c r="Y106" s="16"/>
      <c r="Z106" s="16"/>
      <c r="AA106" s="16"/>
      <c r="AB106" s="16"/>
      <c r="AC106" s="16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</row>
    <row r="107" spans="1:45" ht="20.25" customHeight="1">
      <c r="A107" s="88"/>
      <c r="B107" s="3">
        <v>10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51"/>
      <c r="P107" s="91" t="s">
        <v>15</v>
      </c>
      <c r="Q107" s="92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ht="20.25" customHeight="1">
      <c r="A108" s="47" t="s">
        <v>31</v>
      </c>
      <c r="B108" s="4">
        <v>1</v>
      </c>
      <c r="C108" s="60">
        <v>113</v>
      </c>
      <c r="D108" s="60">
        <v>58</v>
      </c>
      <c r="E108" s="60">
        <v>22</v>
      </c>
      <c r="F108" s="60">
        <v>33</v>
      </c>
      <c r="G108" s="60">
        <v>8</v>
      </c>
      <c r="H108" s="60">
        <v>3</v>
      </c>
      <c r="I108" s="60">
        <v>5</v>
      </c>
      <c r="J108" s="60">
        <v>0</v>
      </c>
      <c r="K108" s="60">
        <v>121</v>
      </c>
      <c r="L108" s="60">
        <v>61</v>
      </c>
      <c r="M108" s="60">
        <v>27</v>
      </c>
      <c r="N108" s="60">
        <v>33</v>
      </c>
      <c r="O108" s="46" t="s">
        <v>59</v>
      </c>
      <c r="P108" s="60" t="s">
        <v>13</v>
      </c>
      <c r="Q108" s="60"/>
      <c r="R108" s="3">
        <v>5</v>
      </c>
      <c r="S108" s="3">
        <v>3</v>
      </c>
      <c r="T108" s="8">
        <v>2</v>
      </c>
      <c r="U108" s="8"/>
      <c r="V108" s="8">
        <v>810</v>
      </c>
      <c r="W108" s="8">
        <v>360</v>
      </c>
      <c r="X108" s="8">
        <v>450</v>
      </c>
      <c r="Y108" s="8"/>
      <c r="Z108" s="8">
        <v>17</v>
      </c>
      <c r="AA108" s="8">
        <v>8</v>
      </c>
      <c r="AB108" s="8">
        <v>9</v>
      </c>
      <c r="AC108" s="8"/>
      <c r="AD108" s="8">
        <v>19200</v>
      </c>
      <c r="AE108" s="8">
        <v>6500</v>
      </c>
      <c r="AF108" s="8">
        <v>12700</v>
      </c>
      <c r="AG108" s="8"/>
      <c r="AH108" s="3"/>
      <c r="AI108" s="3"/>
      <c r="AJ108" s="3"/>
      <c r="AK108" s="3"/>
      <c r="AL108" s="3">
        <v>4700</v>
      </c>
      <c r="AM108" s="3">
        <v>1700</v>
      </c>
      <c r="AN108" s="3">
        <v>3000</v>
      </c>
      <c r="AO108" s="3"/>
      <c r="AP108" s="3">
        <v>76</v>
      </c>
      <c r="AQ108" s="3">
        <v>22</v>
      </c>
      <c r="AR108" s="3">
        <v>24</v>
      </c>
      <c r="AS108" s="3">
        <v>30</v>
      </c>
    </row>
    <row r="109" spans="1:45" ht="20.25" customHeight="1">
      <c r="A109" s="47"/>
      <c r="B109" s="4">
        <v>2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46"/>
      <c r="P109" s="60" t="s">
        <v>14</v>
      </c>
      <c r="Q109" s="60"/>
      <c r="R109" s="3">
        <v>6</v>
      </c>
      <c r="S109" s="3">
        <v>4</v>
      </c>
      <c r="T109" s="8">
        <v>1</v>
      </c>
      <c r="U109" s="8">
        <v>1</v>
      </c>
      <c r="V109" s="8">
        <v>1150</v>
      </c>
      <c r="W109" s="8">
        <v>850</v>
      </c>
      <c r="X109" s="8">
        <v>150</v>
      </c>
      <c r="Y109" s="8">
        <v>150</v>
      </c>
      <c r="Z109" s="8">
        <v>23</v>
      </c>
      <c r="AA109" s="8">
        <v>17</v>
      </c>
      <c r="AB109" s="8">
        <v>3</v>
      </c>
      <c r="AC109" s="8">
        <v>3</v>
      </c>
      <c r="AD109" s="8">
        <v>30000</v>
      </c>
      <c r="AE109" s="8">
        <v>22000</v>
      </c>
      <c r="AF109" s="8">
        <v>4000</v>
      </c>
      <c r="AG109" s="8">
        <v>4000</v>
      </c>
      <c r="AH109" s="3"/>
      <c r="AI109" s="3"/>
      <c r="AJ109" s="3"/>
      <c r="AK109" s="3"/>
      <c r="AL109" s="3">
        <v>8200</v>
      </c>
      <c r="AM109" s="3">
        <v>6200</v>
      </c>
      <c r="AN109" s="3">
        <v>1000</v>
      </c>
      <c r="AO109" s="3">
        <v>1000</v>
      </c>
      <c r="AP109" s="3">
        <v>51</v>
      </c>
      <c r="AQ109" s="3">
        <v>27</v>
      </c>
      <c r="AR109" s="3">
        <v>12</v>
      </c>
      <c r="AS109" s="3">
        <v>12</v>
      </c>
    </row>
    <row r="110" spans="1:45" ht="20.25" customHeight="1">
      <c r="A110" s="47"/>
      <c r="B110" s="4">
        <v>3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46"/>
      <c r="P110" s="60" t="s">
        <v>41</v>
      </c>
      <c r="Q110" s="3" t="s">
        <v>42</v>
      </c>
      <c r="R110" s="58"/>
      <c r="S110" s="58"/>
      <c r="T110" s="58"/>
      <c r="U110" s="58"/>
      <c r="V110" s="8"/>
      <c r="W110" s="8"/>
      <c r="X110" s="8"/>
      <c r="Y110" s="8"/>
      <c r="Z110" s="8"/>
      <c r="AA110" s="8"/>
      <c r="AB110" s="8"/>
      <c r="AC110" s="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</row>
    <row r="111" spans="1:45" ht="20.25" customHeight="1">
      <c r="A111" s="47"/>
      <c r="B111" s="4">
        <v>4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46"/>
      <c r="P111" s="60"/>
      <c r="Q111" s="3" t="s">
        <v>43</v>
      </c>
      <c r="R111" s="59"/>
      <c r="S111" s="59"/>
      <c r="T111" s="59"/>
      <c r="U111" s="59"/>
      <c r="V111" s="8"/>
      <c r="W111" s="8"/>
      <c r="X111" s="8"/>
      <c r="Y111" s="8"/>
      <c r="Z111" s="8"/>
      <c r="AA111" s="8"/>
      <c r="AB111" s="8"/>
      <c r="AC111" s="8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</row>
    <row r="112" spans="1:45" ht="20.25" customHeight="1">
      <c r="A112" s="47"/>
      <c r="B112" s="4">
        <v>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46"/>
      <c r="P112" s="60" t="s">
        <v>15</v>
      </c>
      <c r="Q112" s="60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20.25" customHeight="1">
      <c r="A113" s="47"/>
      <c r="B113" s="4">
        <v>6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46" t="s">
        <v>56</v>
      </c>
      <c r="P113" s="60" t="s">
        <v>13</v>
      </c>
      <c r="Q113" s="60"/>
      <c r="R113" s="3">
        <v>5</v>
      </c>
      <c r="S113" s="3">
        <v>1</v>
      </c>
      <c r="T113" s="3">
        <v>3</v>
      </c>
      <c r="U113" s="3">
        <v>1</v>
      </c>
      <c r="V113" s="3">
        <v>1980</v>
      </c>
      <c r="W113" s="3">
        <v>225</v>
      </c>
      <c r="X113" s="3">
        <v>1530</v>
      </c>
      <c r="Y113" s="3">
        <v>225</v>
      </c>
      <c r="Z113" s="3">
        <v>44</v>
      </c>
      <c r="AA113" s="3">
        <v>5</v>
      </c>
      <c r="AB113" s="3">
        <v>34</v>
      </c>
      <c r="AC113" s="3">
        <v>5</v>
      </c>
      <c r="AD113" s="3">
        <v>38900</v>
      </c>
      <c r="AE113" s="3">
        <v>6600</v>
      </c>
      <c r="AF113" s="3">
        <v>23200</v>
      </c>
      <c r="AG113" s="3">
        <v>9100</v>
      </c>
      <c r="AH113" s="3">
        <v>260</v>
      </c>
      <c r="AI113" s="3">
        <v>44</v>
      </c>
      <c r="AJ113" s="3">
        <v>126</v>
      </c>
      <c r="AK113" s="3">
        <v>90</v>
      </c>
      <c r="AL113" s="3">
        <v>18000</v>
      </c>
      <c r="AM113" s="3">
        <v>3000</v>
      </c>
      <c r="AN113" s="3">
        <v>11000</v>
      </c>
      <c r="AO113" s="3">
        <v>4000</v>
      </c>
      <c r="AP113" s="3">
        <v>115</v>
      </c>
      <c r="AQ113" s="3">
        <v>13</v>
      </c>
      <c r="AR113" s="3">
        <v>54</v>
      </c>
      <c r="AS113" s="3">
        <v>48</v>
      </c>
    </row>
    <row r="114" spans="1:45" ht="20.25" customHeight="1">
      <c r="A114" s="47"/>
      <c r="B114" s="4">
        <v>7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46"/>
      <c r="P114" s="60" t="s">
        <v>14</v>
      </c>
      <c r="Q114" s="60"/>
      <c r="R114" s="3">
        <v>1</v>
      </c>
      <c r="S114" s="3"/>
      <c r="T114" s="3"/>
      <c r="U114" s="3">
        <v>1</v>
      </c>
      <c r="V114" s="3">
        <v>200</v>
      </c>
      <c r="W114" s="3"/>
      <c r="X114" s="3"/>
      <c r="Y114" s="3">
        <v>200</v>
      </c>
      <c r="Z114" s="3">
        <v>4</v>
      </c>
      <c r="AA114" s="3"/>
      <c r="AB114" s="3"/>
      <c r="AC114" s="3">
        <v>4</v>
      </c>
      <c r="AD114" s="3">
        <v>10900</v>
      </c>
      <c r="AE114" s="3"/>
      <c r="AF114" s="3"/>
      <c r="AG114" s="3">
        <v>10900</v>
      </c>
      <c r="AH114" s="3">
        <v>70</v>
      </c>
      <c r="AI114" s="3"/>
      <c r="AJ114" s="3"/>
      <c r="AK114" s="3">
        <v>70</v>
      </c>
      <c r="AL114" s="3">
        <v>5000</v>
      </c>
      <c r="AM114" s="3"/>
      <c r="AN114" s="3"/>
      <c r="AO114" s="3">
        <v>5000</v>
      </c>
      <c r="AP114" s="3">
        <v>24</v>
      </c>
      <c r="AQ114" s="3"/>
      <c r="AR114" s="3">
        <v>9</v>
      </c>
      <c r="AS114" s="3">
        <v>15</v>
      </c>
    </row>
    <row r="115" spans="1:45" ht="20.25" customHeight="1">
      <c r="A115" s="47"/>
      <c r="B115" s="4">
        <v>8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46"/>
      <c r="P115" s="60" t="s">
        <v>41</v>
      </c>
      <c r="Q115" s="3" t="s">
        <v>42</v>
      </c>
      <c r="R115" s="58"/>
      <c r="S115" s="58"/>
      <c r="T115" s="58"/>
      <c r="U115" s="58"/>
      <c r="V115" s="8"/>
      <c r="W115" s="8"/>
      <c r="X115" s="8"/>
      <c r="Y115" s="8"/>
      <c r="Z115" s="8"/>
      <c r="AA115" s="8"/>
      <c r="AB115" s="8"/>
      <c r="AC115" s="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</row>
    <row r="116" spans="1:45" ht="20.25" customHeight="1">
      <c r="A116" s="47"/>
      <c r="B116" s="4">
        <v>9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46"/>
      <c r="P116" s="60"/>
      <c r="Q116" s="3" t="s">
        <v>43</v>
      </c>
      <c r="R116" s="59"/>
      <c r="S116" s="59"/>
      <c r="T116" s="59"/>
      <c r="U116" s="59"/>
      <c r="V116" s="8"/>
      <c r="W116" s="8"/>
      <c r="X116" s="8"/>
      <c r="Y116" s="8"/>
      <c r="Z116" s="8"/>
      <c r="AA116" s="8"/>
      <c r="AB116" s="8"/>
      <c r="AC116" s="8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</row>
    <row r="117" spans="1:45" ht="20.25" customHeight="1">
      <c r="A117" s="47"/>
      <c r="B117" s="4">
        <v>10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46"/>
      <c r="P117" s="60" t="s">
        <v>15</v>
      </c>
      <c r="Q117" s="60"/>
      <c r="R117" s="3">
        <v>1</v>
      </c>
      <c r="S117" s="3"/>
      <c r="T117" s="3"/>
      <c r="U117" s="3">
        <v>1</v>
      </c>
      <c r="V117" s="3">
        <v>1600</v>
      </c>
      <c r="W117" s="3"/>
      <c r="X117" s="3"/>
      <c r="Y117" s="3">
        <v>1600</v>
      </c>
      <c r="Z117" s="3">
        <v>32</v>
      </c>
      <c r="AA117" s="3"/>
      <c r="AB117" s="3"/>
      <c r="AC117" s="3">
        <v>32</v>
      </c>
      <c r="AD117" s="3">
        <v>63200</v>
      </c>
      <c r="AE117" s="3"/>
      <c r="AF117" s="3"/>
      <c r="AG117" s="3">
        <v>63200</v>
      </c>
      <c r="AH117" s="3">
        <v>300</v>
      </c>
      <c r="AI117" s="3"/>
      <c r="AJ117" s="3"/>
      <c r="AK117" s="3">
        <v>300</v>
      </c>
      <c r="AL117" s="3">
        <v>20000</v>
      </c>
      <c r="AM117" s="3"/>
      <c r="AN117" s="3"/>
      <c r="AO117" s="3">
        <v>20000</v>
      </c>
      <c r="AP117" s="3">
        <v>28</v>
      </c>
      <c r="AQ117" s="3"/>
      <c r="AR117" s="3">
        <v>10</v>
      </c>
      <c r="AS117" s="3">
        <v>18</v>
      </c>
    </row>
    <row r="118" spans="1:45" ht="20.25" customHeight="1">
      <c r="A118" s="47" t="s">
        <v>32</v>
      </c>
      <c r="B118" s="4">
        <v>1</v>
      </c>
      <c r="C118" s="42">
        <v>122</v>
      </c>
      <c r="D118" s="42">
        <v>85</v>
      </c>
      <c r="E118" s="42">
        <v>32</v>
      </c>
      <c r="F118" s="42">
        <v>5</v>
      </c>
      <c r="G118" s="42">
        <v>29</v>
      </c>
      <c r="H118" s="42">
        <v>15</v>
      </c>
      <c r="I118" s="42">
        <v>12</v>
      </c>
      <c r="J118" s="42">
        <v>2</v>
      </c>
      <c r="K118" s="42">
        <v>151</v>
      </c>
      <c r="L118" s="42">
        <v>100</v>
      </c>
      <c r="M118" s="42">
        <v>44</v>
      </c>
      <c r="N118" s="42">
        <v>7</v>
      </c>
      <c r="O118" s="63" t="s">
        <v>69</v>
      </c>
      <c r="P118" s="89" t="s">
        <v>13</v>
      </c>
      <c r="Q118" s="90"/>
      <c r="R118" s="29"/>
      <c r="S118" s="29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ht="20.25" customHeight="1">
      <c r="A119" s="47"/>
      <c r="B119" s="4">
        <v>2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8"/>
      <c r="P119" s="89" t="s">
        <v>14</v>
      </c>
      <c r="Q119" s="90"/>
      <c r="R119" s="29"/>
      <c r="S119" s="29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ht="20.25" customHeight="1">
      <c r="A120" s="47"/>
      <c r="B120" s="4">
        <v>3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8"/>
      <c r="P120" s="63" t="s">
        <v>64</v>
      </c>
      <c r="Q120" s="29" t="s">
        <v>65</v>
      </c>
      <c r="R120" s="63">
        <v>1</v>
      </c>
      <c r="S120" s="63"/>
      <c r="T120" s="63">
        <v>1</v>
      </c>
      <c r="U120" s="63"/>
      <c r="V120" s="33">
        <v>900</v>
      </c>
      <c r="W120" s="33"/>
      <c r="X120" s="33">
        <v>900</v>
      </c>
      <c r="Y120" s="33"/>
      <c r="Z120" s="33">
        <v>20</v>
      </c>
      <c r="AA120" s="33"/>
      <c r="AB120" s="33">
        <v>20</v>
      </c>
      <c r="AC120" s="33"/>
      <c r="AD120" s="63">
        <v>15760</v>
      </c>
      <c r="AE120" s="63"/>
      <c r="AF120" s="63">
        <v>15760</v>
      </c>
      <c r="AG120" s="63"/>
      <c r="AH120" s="63">
        <v>25</v>
      </c>
      <c r="AI120" s="63"/>
      <c r="AJ120" s="63">
        <v>25</v>
      </c>
      <c r="AK120" s="63"/>
      <c r="AL120" s="63">
        <v>3940</v>
      </c>
      <c r="AM120" s="63"/>
      <c r="AN120" s="63">
        <v>3940</v>
      </c>
      <c r="AO120" s="63"/>
      <c r="AP120" s="63">
        <v>140</v>
      </c>
      <c r="AQ120" s="63"/>
      <c r="AR120" s="63">
        <v>140</v>
      </c>
      <c r="AS120" s="63"/>
    </row>
    <row r="121" spans="1:45" ht="20.25" customHeight="1">
      <c r="A121" s="47"/>
      <c r="B121" s="4">
        <v>4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8"/>
      <c r="P121" s="64"/>
      <c r="Q121" s="29" t="s">
        <v>66</v>
      </c>
      <c r="R121" s="64"/>
      <c r="S121" s="64"/>
      <c r="T121" s="64"/>
      <c r="U121" s="64"/>
      <c r="V121" s="33">
        <v>1000</v>
      </c>
      <c r="W121" s="33"/>
      <c r="X121" s="33">
        <v>1000</v>
      </c>
      <c r="Y121" s="33"/>
      <c r="Z121" s="33">
        <v>20</v>
      </c>
      <c r="AA121" s="33"/>
      <c r="AB121" s="33">
        <v>20</v>
      </c>
      <c r="AC121" s="33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</row>
    <row r="122" spans="1:45" ht="20.25" customHeight="1">
      <c r="A122" s="47"/>
      <c r="B122" s="4">
        <v>5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64"/>
      <c r="P122" s="89" t="s">
        <v>15</v>
      </c>
      <c r="Q122" s="90"/>
      <c r="R122" s="30"/>
      <c r="S122" s="30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ht="20.25" customHeight="1">
      <c r="A123" s="47"/>
      <c r="B123" s="4">
        <v>6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63" t="s">
        <v>70</v>
      </c>
      <c r="P123" s="89" t="s">
        <v>13</v>
      </c>
      <c r="Q123" s="90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ht="20.25" customHeight="1">
      <c r="A124" s="47"/>
      <c r="B124" s="4">
        <v>7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8"/>
      <c r="P124" s="89" t="s">
        <v>14</v>
      </c>
      <c r="Q124" s="90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ht="20.25" customHeight="1">
      <c r="A125" s="47"/>
      <c r="B125" s="4">
        <v>8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8"/>
      <c r="P125" s="63" t="s">
        <v>64</v>
      </c>
      <c r="Q125" s="29" t="s">
        <v>65</v>
      </c>
      <c r="R125" s="63">
        <v>3</v>
      </c>
      <c r="S125" s="63">
        <v>1</v>
      </c>
      <c r="T125" s="63">
        <v>1</v>
      </c>
      <c r="U125" s="63">
        <v>1</v>
      </c>
      <c r="V125" s="33">
        <v>2700</v>
      </c>
      <c r="W125" s="33">
        <v>900</v>
      </c>
      <c r="X125" s="33">
        <v>900</v>
      </c>
      <c r="Y125" s="33">
        <v>900</v>
      </c>
      <c r="Z125" s="33">
        <v>60</v>
      </c>
      <c r="AA125" s="33">
        <v>20</v>
      </c>
      <c r="AB125" s="33">
        <v>20</v>
      </c>
      <c r="AC125" s="33">
        <v>20</v>
      </c>
      <c r="AD125" s="63">
        <v>53650</v>
      </c>
      <c r="AE125" s="63">
        <v>22000</v>
      </c>
      <c r="AF125" s="63">
        <v>14650</v>
      </c>
      <c r="AG125" s="63">
        <v>17000</v>
      </c>
      <c r="AH125" s="63">
        <v>186</v>
      </c>
      <c r="AI125" s="63">
        <v>50</v>
      </c>
      <c r="AJ125" s="63">
        <v>66</v>
      </c>
      <c r="AK125" s="63">
        <v>70</v>
      </c>
      <c r="AL125" s="63">
        <v>23773</v>
      </c>
      <c r="AM125" s="63">
        <v>7700</v>
      </c>
      <c r="AN125" s="63">
        <v>7623</v>
      </c>
      <c r="AO125" s="63">
        <v>8450</v>
      </c>
      <c r="AP125" s="63">
        <v>388</v>
      </c>
      <c r="AQ125" s="63">
        <v>124</v>
      </c>
      <c r="AR125" s="63">
        <v>124</v>
      </c>
      <c r="AS125" s="63">
        <v>140</v>
      </c>
    </row>
    <row r="126" spans="1:45" ht="20.25" customHeight="1">
      <c r="A126" s="47"/>
      <c r="B126" s="4">
        <v>9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8"/>
      <c r="P126" s="64"/>
      <c r="Q126" s="29" t="s">
        <v>66</v>
      </c>
      <c r="R126" s="64"/>
      <c r="S126" s="64"/>
      <c r="T126" s="64"/>
      <c r="U126" s="64"/>
      <c r="V126" s="33">
        <v>2600</v>
      </c>
      <c r="W126" s="33">
        <v>800</v>
      </c>
      <c r="X126" s="33">
        <v>800</v>
      </c>
      <c r="Y126" s="33">
        <v>1000</v>
      </c>
      <c r="Z126" s="33">
        <v>52</v>
      </c>
      <c r="AA126" s="33">
        <v>16</v>
      </c>
      <c r="AB126" s="33">
        <v>16</v>
      </c>
      <c r="AC126" s="33">
        <v>20</v>
      </c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</row>
    <row r="127" spans="1:45" ht="20.25" customHeight="1">
      <c r="A127" s="47"/>
      <c r="B127" s="4">
        <v>10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64"/>
      <c r="P127" s="89" t="s">
        <v>15</v>
      </c>
      <c r="Q127" s="90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 ht="20.25" customHeight="1">
      <c r="A128" s="47" t="s">
        <v>33</v>
      </c>
      <c r="B128" s="4">
        <v>1</v>
      </c>
      <c r="C128" s="61">
        <f>SUM(D128+E128+F128)</f>
        <v>128</v>
      </c>
      <c r="D128" s="61">
        <v>85</v>
      </c>
      <c r="E128" s="61">
        <v>18</v>
      </c>
      <c r="F128" s="61">
        <v>25</v>
      </c>
      <c r="G128" s="61">
        <v>89</v>
      </c>
      <c r="H128" s="61">
        <v>53</v>
      </c>
      <c r="I128" s="61">
        <v>36</v>
      </c>
      <c r="J128" s="61">
        <v>0</v>
      </c>
      <c r="K128" s="61">
        <f>SUM(C128+G128)</f>
        <v>217</v>
      </c>
      <c r="L128" s="61">
        <f>SUM(D128+H128)</f>
        <v>138</v>
      </c>
      <c r="M128" s="61">
        <f>SUM(E128+I128)</f>
        <v>54</v>
      </c>
      <c r="N128" s="61">
        <f>SUM(F128+J128)</f>
        <v>25</v>
      </c>
      <c r="O128" s="47" t="s">
        <v>60</v>
      </c>
      <c r="P128" s="79" t="s">
        <v>13</v>
      </c>
      <c r="Q128" s="79"/>
      <c r="R128" s="4">
        <f aca="true" t="shared" si="25" ref="R128:R134">SUM(S128+T128+U128)</f>
        <v>5</v>
      </c>
      <c r="S128" s="4">
        <v>3</v>
      </c>
      <c r="T128" s="4">
        <v>2</v>
      </c>
      <c r="U128" s="4"/>
      <c r="V128" s="4">
        <f aca="true" t="shared" si="26" ref="V128:V134">SUM(W128+X128+Y128)</f>
        <v>720</v>
      </c>
      <c r="W128" s="4">
        <v>225</v>
      </c>
      <c r="X128" s="4">
        <v>495</v>
      </c>
      <c r="Y128" s="4"/>
      <c r="Z128" s="4">
        <f aca="true" t="shared" si="27" ref="Z128:Z134">SUM(AA128+AB128+AC128)</f>
        <v>16</v>
      </c>
      <c r="AA128" s="4">
        <v>5</v>
      </c>
      <c r="AB128" s="4">
        <v>11</v>
      </c>
      <c r="AC128" s="4"/>
      <c r="AD128" s="4">
        <f aca="true" t="shared" si="28" ref="AD128:AD134">SUM(AE128+AF128+AG128)</f>
        <v>976</v>
      </c>
      <c r="AE128" s="4">
        <f>SUM(AA128*61)</f>
        <v>305</v>
      </c>
      <c r="AF128" s="4">
        <f>SUM(AB128*61)</f>
        <v>671</v>
      </c>
      <c r="AG128" s="4">
        <f>SUM(AC128*61)</f>
        <v>0</v>
      </c>
      <c r="AH128" s="4">
        <f aca="true" t="shared" si="29" ref="AH128:AH134">SUM(AI128+AJ128+AK128)</f>
        <v>0</v>
      </c>
      <c r="AI128" s="4"/>
      <c r="AJ128" s="4"/>
      <c r="AK128" s="4"/>
      <c r="AL128" s="4">
        <f aca="true" t="shared" si="30" ref="AL128:AL134">SUM(AM128+AN128+AO128)</f>
        <v>5576</v>
      </c>
      <c r="AM128" s="4">
        <v>2111</v>
      </c>
      <c r="AN128" s="4">
        <v>3465</v>
      </c>
      <c r="AO128" s="4"/>
      <c r="AP128" s="4">
        <f aca="true" t="shared" si="31" ref="AP128:AP134">SUM(AQ128+AR128+AS128)</f>
        <v>33</v>
      </c>
      <c r="AQ128" s="4"/>
      <c r="AR128" s="4">
        <v>16</v>
      </c>
      <c r="AS128" s="4">
        <v>17</v>
      </c>
    </row>
    <row r="129" spans="1:45" ht="20.25" customHeight="1">
      <c r="A129" s="47"/>
      <c r="B129" s="4">
        <v>2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7"/>
      <c r="P129" s="79" t="s">
        <v>14</v>
      </c>
      <c r="Q129" s="79"/>
      <c r="R129" s="4">
        <f t="shared" si="25"/>
        <v>5</v>
      </c>
      <c r="S129" s="4">
        <v>3</v>
      </c>
      <c r="T129" s="4">
        <v>2</v>
      </c>
      <c r="U129" s="4"/>
      <c r="V129" s="4">
        <f t="shared" si="26"/>
        <v>450</v>
      </c>
      <c r="W129" s="4">
        <f>SUM(AA129*50)</f>
        <v>250</v>
      </c>
      <c r="X129" s="4">
        <f>SUM(AB129*50)</f>
        <v>200</v>
      </c>
      <c r="Y129" s="4">
        <f>SUM(AC129*50)</f>
        <v>0</v>
      </c>
      <c r="Z129" s="4">
        <f t="shared" si="27"/>
        <v>9</v>
      </c>
      <c r="AA129" s="4">
        <v>5</v>
      </c>
      <c r="AB129" s="4">
        <v>4</v>
      </c>
      <c r="AC129" s="4"/>
      <c r="AD129" s="4">
        <f t="shared" si="28"/>
        <v>603</v>
      </c>
      <c r="AE129" s="4">
        <f>SUM(AA129*67)</f>
        <v>335</v>
      </c>
      <c r="AF129" s="4">
        <f>SUM(AB129*67)</f>
        <v>268</v>
      </c>
      <c r="AG129" s="4">
        <f>SUM(AC129*67)</f>
        <v>0</v>
      </c>
      <c r="AH129" s="4">
        <f t="shared" si="29"/>
        <v>0</v>
      </c>
      <c r="AI129" s="4"/>
      <c r="AJ129" s="4"/>
      <c r="AK129" s="4"/>
      <c r="AL129" s="4">
        <f t="shared" si="30"/>
        <v>9384</v>
      </c>
      <c r="AM129" s="4">
        <v>4652</v>
      </c>
      <c r="AN129" s="4">
        <v>4732</v>
      </c>
      <c r="AO129" s="4"/>
      <c r="AP129" s="4">
        <f t="shared" si="31"/>
        <v>10</v>
      </c>
      <c r="AQ129" s="4"/>
      <c r="AR129" s="4">
        <v>6</v>
      </c>
      <c r="AS129" s="4">
        <v>4</v>
      </c>
    </row>
    <row r="130" spans="1:45" ht="20.25" customHeight="1">
      <c r="A130" s="47"/>
      <c r="B130" s="4">
        <v>3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7"/>
      <c r="P130" s="79" t="s">
        <v>41</v>
      </c>
      <c r="Q130" s="4" t="s">
        <v>42</v>
      </c>
      <c r="R130" s="61">
        <v>1</v>
      </c>
      <c r="S130" s="61">
        <v>1</v>
      </c>
      <c r="T130" s="61"/>
      <c r="U130" s="61"/>
      <c r="V130" s="4">
        <v>135</v>
      </c>
      <c r="W130" s="4">
        <f>SUM(AA130*45)</f>
        <v>135</v>
      </c>
      <c r="X130" s="4"/>
      <c r="Y130" s="4"/>
      <c r="Z130" s="4">
        <v>3</v>
      </c>
      <c r="AA130" s="4">
        <v>3</v>
      </c>
      <c r="AB130" s="4"/>
      <c r="AC130" s="4"/>
      <c r="AD130" s="61">
        <v>317</v>
      </c>
      <c r="AE130" s="61">
        <v>317</v>
      </c>
      <c r="AF130" s="61"/>
      <c r="AG130" s="61"/>
      <c r="AH130" s="61"/>
      <c r="AI130" s="61"/>
      <c r="AJ130" s="61"/>
      <c r="AK130" s="61"/>
      <c r="AL130" s="61">
        <v>1284</v>
      </c>
      <c r="AM130" s="61">
        <v>1284</v>
      </c>
      <c r="AN130" s="61"/>
      <c r="AO130" s="61"/>
      <c r="AP130" s="61">
        <v>9</v>
      </c>
      <c r="AQ130" s="61"/>
      <c r="AR130" s="61">
        <v>4</v>
      </c>
      <c r="AS130" s="61">
        <v>5</v>
      </c>
    </row>
    <row r="131" spans="1:45" ht="20.25" customHeight="1">
      <c r="A131" s="47"/>
      <c r="B131" s="4">
        <v>4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7"/>
      <c r="P131" s="79"/>
      <c r="Q131" s="4" t="s">
        <v>43</v>
      </c>
      <c r="R131" s="62"/>
      <c r="S131" s="62"/>
      <c r="T131" s="62"/>
      <c r="U131" s="62"/>
      <c r="V131" s="4">
        <v>100</v>
      </c>
      <c r="W131" s="4">
        <f>SUM(AA131*50)</f>
        <v>100</v>
      </c>
      <c r="X131" s="4"/>
      <c r="Y131" s="4"/>
      <c r="Z131" s="4">
        <v>2</v>
      </c>
      <c r="AA131" s="4">
        <v>2</v>
      </c>
      <c r="AB131" s="4"/>
      <c r="AC131" s="4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</row>
    <row r="132" spans="1:45" ht="20.25" customHeight="1">
      <c r="A132" s="47"/>
      <c r="B132" s="4">
        <v>5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7"/>
      <c r="P132" s="79" t="s">
        <v>15</v>
      </c>
      <c r="Q132" s="79"/>
      <c r="R132" s="4">
        <f t="shared" si="25"/>
        <v>3</v>
      </c>
      <c r="S132" s="4"/>
      <c r="T132" s="4">
        <v>1</v>
      </c>
      <c r="U132" s="4">
        <v>2</v>
      </c>
      <c r="V132" s="4">
        <f t="shared" si="26"/>
        <v>1250</v>
      </c>
      <c r="W132" s="4">
        <f>SUM(AA132*50)</f>
        <v>0</v>
      </c>
      <c r="X132" s="4">
        <f>SUM(AB132*50)</f>
        <v>0</v>
      </c>
      <c r="Y132" s="4">
        <f>SUM(AC132*50)</f>
        <v>1250</v>
      </c>
      <c r="Z132" s="4">
        <f t="shared" si="27"/>
        <v>25</v>
      </c>
      <c r="AA132" s="4"/>
      <c r="AB132" s="4"/>
      <c r="AC132" s="4">
        <v>25</v>
      </c>
      <c r="AD132" s="4">
        <f t="shared" si="28"/>
        <v>1675</v>
      </c>
      <c r="AE132" s="4">
        <f>SUM(AA132*67)</f>
        <v>0</v>
      </c>
      <c r="AF132" s="4">
        <f>SUM(AB132*67)</f>
        <v>0</v>
      </c>
      <c r="AG132" s="4">
        <f>SUM(AC132*67)</f>
        <v>1675</v>
      </c>
      <c r="AH132" s="4">
        <f t="shared" si="29"/>
        <v>0</v>
      </c>
      <c r="AI132" s="4"/>
      <c r="AJ132" s="4"/>
      <c r="AK132" s="4"/>
      <c r="AL132" s="4">
        <f t="shared" si="30"/>
        <v>2300</v>
      </c>
      <c r="AM132" s="4"/>
      <c r="AN132" s="4">
        <v>1301</v>
      </c>
      <c r="AO132" s="4">
        <v>999</v>
      </c>
      <c r="AP132" s="4">
        <f t="shared" si="31"/>
        <v>78</v>
      </c>
      <c r="AQ132" s="4"/>
      <c r="AR132" s="4">
        <v>39</v>
      </c>
      <c r="AS132" s="4">
        <v>39</v>
      </c>
    </row>
    <row r="133" spans="1:45" ht="20.25" customHeight="1">
      <c r="A133" s="47"/>
      <c r="B133" s="4">
        <v>6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7" t="s">
        <v>61</v>
      </c>
      <c r="P133" s="79" t="s">
        <v>13</v>
      </c>
      <c r="Q133" s="79"/>
      <c r="R133" s="4">
        <f t="shared" si="25"/>
        <v>18</v>
      </c>
      <c r="S133" s="4">
        <v>12</v>
      </c>
      <c r="T133" s="4">
        <v>2</v>
      </c>
      <c r="U133" s="4">
        <v>4</v>
      </c>
      <c r="V133" s="4">
        <f t="shared" si="26"/>
        <v>5130</v>
      </c>
      <c r="W133" s="4">
        <f>SUM(AA133*45)</f>
        <v>2205</v>
      </c>
      <c r="X133" s="4">
        <f>SUM(AB133*45)</f>
        <v>450</v>
      </c>
      <c r="Y133" s="4">
        <f>SUM(AC133*45)</f>
        <v>2475</v>
      </c>
      <c r="Z133" s="4">
        <f t="shared" si="27"/>
        <v>114</v>
      </c>
      <c r="AA133" s="4">
        <v>49</v>
      </c>
      <c r="AB133" s="4">
        <v>10</v>
      </c>
      <c r="AC133" s="4">
        <v>55</v>
      </c>
      <c r="AD133" s="4">
        <f t="shared" si="28"/>
        <v>6954</v>
      </c>
      <c r="AE133" s="4">
        <f>SUM(AA133*61)</f>
        <v>2989</v>
      </c>
      <c r="AF133" s="4">
        <f>SUM(AB133*61)</f>
        <v>610</v>
      </c>
      <c r="AG133" s="4">
        <f>SUM(AC133*61)</f>
        <v>3355</v>
      </c>
      <c r="AH133" s="4">
        <f t="shared" si="29"/>
        <v>137</v>
      </c>
      <c r="AI133" s="4"/>
      <c r="AJ133" s="4">
        <v>50</v>
      </c>
      <c r="AK133" s="4">
        <v>87</v>
      </c>
      <c r="AL133" s="4">
        <f t="shared" si="30"/>
        <v>22301</v>
      </c>
      <c r="AM133" s="4">
        <v>12036</v>
      </c>
      <c r="AN133" s="4">
        <v>2989</v>
      </c>
      <c r="AO133" s="4">
        <v>7276</v>
      </c>
      <c r="AP133" s="4">
        <f t="shared" si="31"/>
        <v>114</v>
      </c>
      <c r="AQ133" s="4"/>
      <c r="AR133" s="4">
        <v>35</v>
      </c>
      <c r="AS133" s="4">
        <v>79</v>
      </c>
    </row>
    <row r="134" spans="1:45" ht="20.25" customHeight="1">
      <c r="A134" s="47"/>
      <c r="B134" s="4">
        <v>7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7"/>
      <c r="P134" s="79" t="s">
        <v>14</v>
      </c>
      <c r="Q134" s="79"/>
      <c r="R134" s="4">
        <f t="shared" si="25"/>
        <v>6</v>
      </c>
      <c r="S134" s="4">
        <v>4</v>
      </c>
      <c r="T134" s="4"/>
      <c r="U134" s="4">
        <v>2</v>
      </c>
      <c r="V134" s="4">
        <f t="shared" si="26"/>
        <v>2650</v>
      </c>
      <c r="W134" s="4">
        <f>SUM(AA134*50)</f>
        <v>850</v>
      </c>
      <c r="X134" s="4">
        <f>SUM(AB134*50)</f>
        <v>0</v>
      </c>
      <c r="Y134" s="4">
        <v>1800</v>
      </c>
      <c r="Z134" s="4">
        <f t="shared" si="27"/>
        <v>53</v>
      </c>
      <c r="AA134" s="4">
        <v>17</v>
      </c>
      <c r="AB134" s="4"/>
      <c r="AC134" s="4">
        <v>36</v>
      </c>
      <c r="AD134" s="4">
        <f t="shared" si="28"/>
        <v>3551</v>
      </c>
      <c r="AE134" s="4">
        <f>SUM(AA134*67)</f>
        <v>1139</v>
      </c>
      <c r="AF134" s="4">
        <f>SUM(AB134*67)</f>
        <v>0</v>
      </c>
      <c r="AG134" s="4">
        <f>SUM(AC134*67)</f>
        <v>2412</v>
      </c>
      <c r="AH134" s="4">
        <f t="shared" si="29"/>
        <v>53</v>
      </c>
      <c r="AI134" s="4"/>
      <c r="AJ134" s="4"/>
      <c r="AK134" s="4">
        <v>53</v>
      </c>
      <c r="AL134" s="4">
        <f t="shared" si="30"/>
        <v>17105</v>
      </c>
      <c r="AM134" s="4">
        <v>10668</v>
      </c>
      <c r="AN134" s="4"/>
      <c r="AO134" s="4">
        <v>6437</v>
      </c>
      <c r="AP134" s="4">
        <f t="shared" si="31"/>
        <v>74</v>
      </c>
      <c r="AQ134" s="4"/>
      <c r="AR134" s="4">
        <v>18</v>
      </c>
      <c r="AS134" s="4">
        <v>56</v>
      </c>
    </row>
    <row r="135" spans="1:45" ht="20.25" customHeight="1">
      <c r="A135" s="47"/>
      <c r="B135" s="4">
        <v>8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7"/>
      <c r="P135" s="79" t="s">
        <v>41</v>
      </c>
      <c r="Q135" s="4" t="s">
        <v>42</v>
      </c>
      <c r="R135" s="61">
        <v>1</v>
      </c>
      <c r="S135" s="61">
        <v>1</v>
      </c>
      <c r="T135" s="61"/>
      <c r="U135" s="61"/>
      <c r="V135" s="4">
        <v>360</v>
      </c>
      <c r="W135" s="4">
        <f>SUM(AA135*45)</f>
        <v>360</v>
      </c>
      <c r="X135" s="4"/>
      <c r="Y135" s="4"/>
      <c r="Z135" s="4">
        <v>8</v>
      </c>
      <c r="AA135" s="4">
        <v>8</v>
      </c>
      <c r="AB135" s="4"/>
      <c r="AC135" s="4"/>
      <c r="AD135" s="61">
        <v>756</v>
      </c>
      <c r="AE135" s="61">
        <v>756</v>
      </c>
      <c r="AF135" s="61"/>
      <c r="AG135" s="61"/>
      <c r="AH135" s="61"/>
      <c r="AI135" s="61"/>
      <c r="AJ135" s="61"/>
      <c r="AK135" s="61"/>
      <c r="AL135" s="61">
        <v>2043</v>
      </c>
      <c r="AM135" s="61">
        <v>2043</v>
      </c>
      <c r="AN135" s="61"/>
      <c r="AO135" s="61"/>
      <c r="AP135" s="61"/>
      <c r="AQ135" s="61"/>
      <c r="AR135" s="61"/>
      <c r="AS135" s="61"/>
    </row>
    <row r="136" spans="1:45" ht="20.25" customHeight="1">
      <c r="A136" s="47"/>
      <c r="B136" s="4">
        <v>9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7"/>
      <c r="P136" s="79"/>
      <c r="Q136" s="4" t="s">
        <v>43</v>
      </c>
      <c r="R136" s="62"/>
      <c r="S136" s="62"/>
      <c r="T136" s="62"/>
      <c r="U136" s="62"/>
      <c r="V136" s="4">
        <v>200</v>
      </c>
      <c r="W136" s="4">
        <f>SUM(AA136*50)</f>
        <v>200</v>
      </c>
      <c r="X136" s="4"/>
      <c r="Y136" s="4"/>
      <c r="Z136" s="4">
        <v>4</v>
      </c>
      <c r="AA136" s="4">
        <v>4</v>
      </c>
      <c r="AB136" s="4"/>
      <c r="AC136" s="4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</row>
    <row r="137" spans="1:45" ht="20.25" customHeight="1">
      <c r="A137" s="47"/>
      <c r="B137" s="4">
        <v>10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47"/>
      <c r="P137" s="79" t="s">
        <v>15</v>
      </c>
      <c r="Q137" s="79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20.25" customHeight="1">
      <c r="A138" s="47" t="s">
        <v>34</v>
      </c>
      <c r="B138" s="4">
        <v>1</v>
      </c>
      <c r="C138" s="80">
        <f>D138+E138</f>
        <v>46</v>
      </c>
      <c r="D138" s="80">
        <v>28</v>
      </c>
      <c r="E138" s="80">
        <v>18</v>
      </c>
      <c r="F138" s="80"/>
      <c r="G138" s="80">
        <f>H138+I138</f>
        <v>188</v>
      </c>
      <c r="H138" s="80">
        <v>102</v>
      </c>
      <c r="I138" s="80">
        <v>86</v>
      </c>
      <c r="J138" s="80"/>
      <c r="K138" s="80">
        <f>C138+G138</f>
        <v>234</v>
      </c>
      <c r="L138" s="80">
        <f>D138+H138</f>
        <v>130</v>
      </c>
      <c r="M138" s="80">
        <f>E138+I138</f>
        <v>104</v>
      </c>
      <c r="N138" s="80">
        <f>F138+J138</f>
        <v>0</v>
      </c>
      <c r="O138" s="46" t="s">
        <v>62</v>
      </c>
      <c r="P138" s="60" t="s">
        <v>13</v>
      </c>
      <c r="Q138" s="60"/>
      <c r="R138" s="3"/>
      <c r="S138" s="3"/>
      <c r="T138" s="8"/>
      <c r="U138" s="8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20.25" customHeight="1">
      <c r="A139" s="47"/>
      <c r="B139" s="4">
        <v>2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46"/>
      <c r="P139" s="60" t="s">
        <v>14</v>
      </c>
      <c r="Q139" s="60"/>
      <c r="R139" s="3"/>
      <c r="S139" s="3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20.25" customHeight="1">
      <c r="A140" s="47"/>
      <c r="B140" s="4">
        <v>3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46"/>
      <c r="P140" s="60" t="s">
        <v>41</v>
      </c>
      <c r="Q140" s="3" t="s">
        <v>42</v>
      </c>
      <c r="R140" s="58"/>
      <c r="S140" s="58"/>
      <c r="T140" s="58"/>
      <c r="U140" s="58"/>
      <c r="V140" s="8"/>
      <c r="W140" s="8"/>
      <c r="X140" s="8"/>
      <c r="Y140" s="8"/>
      <c r="Z140" s="8"/>
      <c r="AA140" s="8"/>
      <c r="AB140" s="8"/>
      <c r="AC140" s="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</row>
    <row r="141" spans="1:45" ht="20.25" customHeight="1">
      <c r="A141" s="47"/>
      <c r="B141" s="4">
        <v>4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46"/>
      <c r="P141" s="60"/>
      <c r="Q141" s="3" t="s">
        <v>43</v>
      </c>
      <c r="R141" s="59"/>
      <c r="S141" s="59"/>
      <c r="T141" s="59"/>
      <c r="U141" s="59"/>
      <c r="V141" s="8"/>
      <c r="W141" s="8"/>
      <c r="X141" s="8"/>
      <c r="Y141" s="8"/>
      <c r="Z141" s="8"/>
      <c r="AA141" s="8"/>
      <c r="AB141" s="8"/>
      <c r="AC141" s="8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</row>
    <row r="142" spans="1:45" ht="20.25" customHeight="1">
      <c r="A142" s="47"/>
      <c r="B142" s="4">
        <v>5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46"/>
      <c r="P142" s="60" t="s">
        <v>15</v>
      </c>
      <c r="Q142" s="60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20.25" customHeight="1">
      <c r="A143" s="47"/>
      <c r="B143" s="4">
        <v>6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47" t="s">
        <v>50</v>
      </c>
      <c r="P143" s="79" t="s">
        <v>13</v>
      </c>
      <c r="Q143" s="79"/>
      <c r="R143" s="4">
        <v>3</v>
      </c>
      <c r="S143" s="4">
        <v>2</v>
      </c>
      <c r="T143" s="4"/>
      <c r="U143" s="4">
        <v>1</v>
      </c>
      <c r="V143" s="4">
        <v>6000</v>
      </c>
      <c r="W143" s="4">
        <v>4200</v>
      </c>
      <c r="X143" s="4"/>
      <c r="Y143" s="4">
        <v>1800</v>
      </c>
      <c r="Z143" s="4">
        <v>130</v>
      </c>
      <c r="AA143" s="4">
        <v>90</v>
      </c>
      <c r="AB143" s="4"/>
      <c r="AC143" s="4">
        <v>40</v>
      </c>
      <c r="AD143" s="4">
        <v>62000</v>
      </c>
      <c r="AE143" s="4">
        <v>42000</v>
      </c>
      <c r="AF143" s="4"/>
      <c r="AG143" s="4">
        <v>20000</v>
      </c>
      <c r="AH143" s="4">
        <v>224</v>
      </c>
      <c r="AI143" s="4">
        <v>163</v>
      </c>
      <c r="AJ143" s="4"/>
      <c r="AK143" s="4">
        <v>61</v>
      </c>
      <c r="AL143" s="4">
        <v>18200</v>
      </c>
      <c r="AM143" s="4">
        <v>11200</v>
      </c>
      <c r="AN143" s="4"/>
      <c r="AO143" s="4">
        <v>7000</v>
      </c>
      <c r="AP143" s="4">
        <v>47</v>
      </c>
      <c r="AQ143" s="4">
        <v>35</v>
      </c>
      <c r="AR143" s="4"/>
      <c r="AS143" s="4">
        <v>12</v>
      </c>
    </row>
    <row r="144" spans="1:45" ht="20.25" customHeight="1">
      <c r="A144" s="47"/>
      <c r="B144" s="4">
        <v>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46"/>
      <c r="P144" s="60" t="s">
        <v>14</v>
      </c>
      <c r="Q144" s="60"/>
      <c r="R144" s="3">
        <v>3</v>
      </c>
      <c r="S144" s="3"/>
      <c r="T144" s="3">
        <v>2</v>
      </c>
      <c r="U144" s="3">
        <v>1</v>
      </c>
      <c r="V144" s="3">
        <v>5200</v>
      </c>
      <c r="W144" s="3"/>
      <c r="X144" s="3">
        <v>3200</v>
      </c>
      <c r="Y144" s="3">
        <v>2000</v>
      </c>
      <c r="Z144" s="3">
        <v>104</v>
      </c>
      <c r="AA144" s="3"/>
      <c r="AB144" s="3">
        <v>64</v>
      </c>
      <c r="AC144" s="3">
        <v>40</v>
      </c>
      <c r="AD144" s="3">
        <v>88000</v>
      </c>
      <c r="AE144" s="3"/>
      <c r="AF144" s="3">
        <v>59000</v>
      </c>
      <c r="AG144" s="3">
        <v>29000</v>
      </c>
      <c r="AH144" s="3">
        <v>318</v>
      </c>
      <c r="AJ144" s="3">
        <v>230</v>
      </c>
      <c r="AK144" s="3">
        <v>88</v>
      </c>
      <c r="AL144" s="3">
        <v>25400</v>
      </c>
      <c r="AM144" s="3"/>
      <c r="AN144" s="3">
        <v>16400</v>
      </c>
      <c r="AO144" s="3">
        <v>9000</v>
      </c>
      <c r="AP144" s="3">
        <v>73</v>
      </c>
      <c r="AQ144" s="3"/>
      <c r="AR144" s="3">
        <v>73</v>
      </c>
      <c r="AS144" s="3"/>
    </row>
    <row r="145" spans="1:45" ht="20.25" customHeight="1">
      <c r="A145" s="47"/>
      <c r="B145" s="4">
        <v>8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46"/>
      <c r="P145" s="60" t="s">
        <v>41</v>
      </c>
      <c r="Q145" s="3" t="s">
        <v>42</v>
      </c>
      <c r="R145" s="58"/>
      <c r="S145" s="58"/>
      <c r="T145" s="58"/>
      <c r="U145" s="58"/>
      <c r="V145" s="8"/>
      <c r="W145" s="8"/>
      <c r="X145" s="8"/>
      <c r="Y145" s="8"/>
      <c r="Z145" s="8"/>
      <c r="AA145" s="8"/>
      <c r="AB145" s="8"/>
      <c r="AC145" s="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</row>
    <row r="146" spans="1:45" ht="20.25" customHeight="1">
      <c r="A146" s="47"/>
      <c r="B146" s="4">
        <v>9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46"/>
      <c r="P146" s="60"/>
      <c r="Q146" s="3" t="s">
        <v>43</v>
      </c>
      <c r="R146" s="59"/>
      <c r="S146" s="59"/>
      <c r="T146" s="59"/>
      <c r="U146" s="59"/>
      <c r="V146" s="8"/>
      <c r="W146" s="8"/>
      <c r="X146" s="8"/>
      <c r="Y146" s="8"/>
      <c r="Z146" s="8"/>
      <c r="AA146" s="8"/>
      <c r="AB146" s="8"/>
      <c r="AC146" s="8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</row>
    <row r="147" spans="1:45" ht="20.25" customHeight="1">
      <c r="A147" s="47"/>
      <c r="B147" s="4">
        <v>10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46"/>
      <c r="P147" s="60" t="s">
        <v>15</v>
      </c>
      <c r="Q147" s="60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20.25" customHeight="1">
      <c r="A148" s="47" t="s">
        <v>35</v>
      </c>
      <c r="B148" s="4">
        <v>1</v>
      </c>
      <c r="C148" s="60">
        <v>33</v>
      </c>
      <c r="D148" s="60">
        <v>6</v>
      </c>
      <c r="E148" s="60">
        <v>13</v>
      </c>
      <c r="F148" s="60">
        <v>5</v>
      </c>
      <c r="G148" s="60">
        <v>11</v>
      </c>
      <c r="H148" s="60">
        <v>5</v>
      </c>
      <c r="I148" s="60">
        <v>4</v>
      </c>
      <c r="J148" s="60">
        <v>3</v>
      </c>
      <c r="K148" s="60">
        <v>44</v>
      </c>
      <c r="L148" s="60">
        <v>11</v>
      </c>
      <c r="M148" s="60">
        <v>17</v>
      </c>
      <c r="N148" s="60">
        <v>8</v>
      </c>
      <c r="O148" s="46" t="s">
        <v>57</v>
      </c>
      <c r="P148" s="60" t="s">
        <v>13</v>
      </c>
      <c r="Q148" s="60"/>
      <c r="R148" s="3"/>
      <c r="S148" s="3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20.25" customHeight="1">
      <c r="A149" s="47"/>
      <c r="B149" s="4">
        <v>2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46"/>
      <c r="P149" s="60" t="s">
        <v>14</v>
      </c>
      <c r="Q149" s="60"/>
      <c r="R149" s="3"/>
      <c r="S149" s="3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20.25" customHeight="1">
      <c r="A150" s="47"/>
      <c r="B150" s="4">
        <v>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46"/>
      <c r="P150" s="60" t="s">
        <v>41</v>
      </c>
      <c r="Q150" s="3" t="s">
        <v>42</v>
      </c>
      <c r="R150" s="58">
        <v>2</v>
      </c>
      <c r="S150" s="58">
        <v>1</v>
      </c>
      <c r="T150" s="58">
        <v>1</v>
      </c>
      <c r="U150" s="58"/>
      <c r="V150" s="8">
        <v>495</v>
      </c>
      <c r="W150" s="8">
        <v>225</v>
      </c>
      <c r="X150" s="8">
        <v>270</v>
      </c>
      <c r="Y150" s="8"/>
      <c r="Z150" s="8">
        <v>11</v>
      </c>
      <c r="AA150" s="8">
        <v>5</v>
      </c>
      <c r="AB150" s="8">
        <v>6</v>
      </c>
      <c r="AC150" s="8"/>
      <c r="AD150" s="58">
        <v>4394</v>
      </c>
      <c r="AE150" s="58">
        <v>2194</v>
      </c>
      <c r="AF150" s="58">
        <v>2200</v>
      </c>
      <c r="AG150" s="58"/>
      <c r="AH150" s="58">
        <v>3.2</v>
      </c>
      <c r="AI150" s="58">
        <v>1.5</v>
      </c>
      <c r="AJ150" s="58">
        <v>1.7</v>
      </c>
      <c r="AK150" s="58"/>
      <c r="AL150" s="58">
        <f>AM150+AN150</f>
        <v>1188</v>
      </c>
      <c r="AM150" s="58">
        <v>594</v>
      </c>
      <c r="AN150" s="58">
        <v>594</v>
      </c>
      <c r="AO150" s="58"/>
      <c r="AP150" s="58">
        <v>79</v>
      </c>
      <c r="AQ150" s="58">
        <v>37</v>
      </c>
      <c r="AR150" s="58">
        <v>42</v>
      </c>
      <c r="AS150" s="58"/>
    </row>
    <row r="151" spans="1:45" ht="20.25" customHeight="1">
      <c r="A151" s="47"/>
      <c r="B151" s="4">
        <v>4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46"/>
      <c r="P151" s="60"/>
      <c r="Q151" s="3" t="s">
        <v>43</v>
      </c>
      <c r="R151" s="59"/>
      <c r="S151" s="59"/>
      <c r="T151" s="59"/>
      <c r="U151" s="59"/>
      <c r="V151" s="8">
        <v>850</v>
      </c>
      <c r="W151" s="8">
        <v>400</v>
      </c>
      <c r="X151" s="8">
        <v>450</v>
      </c>
      <c r="Y151" s="8"/>
      <c r="Z151" s="8">
        <v>17</v>
      </c>
      <c r="AA151" s="8">
        <v>8</v>
      </c>
      <c r="AB151" s="8">
        <v>9</v>
      </c>
      <c r="AC151" s="8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</row>
    <row r="152" spans="1:45" ht="20.25" customHeight="1">
      <c r="A152" s="47"/>
      <c r="B152" s="4">
        <v>5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46"/>
      <c r="P152" s="60" t="s">
        <v>15</v>
      </c>
      <c r="Q152" s="60"/>
      <c r="R152" s="7">
        <v>1</v>
      </c>
      <c r="S152" s="7"/>
      <c r="T152" s="8"/>
      <c r="U152" s="8">
        <v>1</v>
      </c>
      <c r="V152" s="8">
        <v>400</v>
      </c>
      <c r="W152" s="8"/>
      <c r="X152" s="8"/>
      <c r="Y152" s="8">
        <v>400</v>
      </c>
      <c r="Z152" s="8">
        <v>8</v>
      </c>
      <c r="AA152" s="8"/>
      <c r="AB152" s="8"/>
      <c r="AC152" s="8">
        <v>8</v>
      </c>
      <c r="AD152" s="8">
        <v>2700</v>
      </c>
      <c r="AE152" s="8"/>
      <c r="AF152" s="8"/>
      <c r="AG152" s="8">
        <v>2700</v>
      </c>
      <c r="AH152" s="3">
        <v>2</v>
      </c>
      <c r="AI152" s="3"/>
      <c r="AJ152" s="3"/>
      <c r="AK152" s="3">
        <v>2</v>
      </c>
      <c r="AL152" s="3">
        <f>AO152</f>
        <v>405</v>
      </c>
      <c r="AM152" s="3"/>
      <c r="AN152" s="3"/>
      <c r="AO152" s="3">
        <v>405</v>
      </c>
      <c r="AP152" s="3">
        <v>30</v>
      </c>
      <c r="AQ152" s="3"/>
      <c r="AR152" s="3"/>
      <c r="AS152" s="3">
        <v>30</v>
      </c>
    </row>
    <row r="153" spans="1:45" ht="20.25" customHeight="1">
      <c r="A153" s="47"/>
      <c r="B153" s="4">
        <v>6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46" t="s">
        <v>63</v>
      </c>
      <c r="P153" s="60" t="s">
        <v>13</v>
      </c>
      <c r="Q153" s="60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20.25" customHeight="1">
      <c r="A154" s="47"/>
      <c r="B154" s="4">
        <v>7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46"/>
      <c r="P154" s="60" t="s">
        <v>14</v>
      </c>
      <c r="Q154" s="60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20.25" customHeight="1">
      <c r="A155" s="47"/>
      <c r="B155" s="4">
        <v>8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46"/>
      <c r="P155" s="60" t="s">
        <v>41</v>
      </c>
      <c r="Q155" s="3" t="s">
        <v>42</v>
      </c>
      <c r="R155" s="58"/>
      <c r="S155" s="58"/>
      <c r="T155" s="58"/>
      <c r="U155" s="58"/>
      <c r="V155" s="8"/>
      <c r="W155" s="8"/>
      <c r="X155" s="8"/>
      <c r="Y155" s="8"/>
      <c r="Z155" s="8"/>
      <c r="AA155" s="8"/>
      <c r="AB155" s="8"/>
      <c r="AC155" s="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</row>
    <row r="156" spans="1:45" ht="20.25" customHeight="1">
      <c r="A156" s="47"/>
      <c r="B156" s="4">
        <v>9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46"/>
      <c r="P156" s="60"/>
      <c r="Q156" s="3" t="s">
        <v>43</v>
      </c>
      <c r="R156" s="59"/>
      <c r="S156" s="59"/>
      <c r="T156" s="59"/>
      <c r="U156" s="59"/>
      <c r="V156" s="8"/>
      <c r="W156" s="8"/>
      <c r="X156" s="8"/>
      <c r="Y156" s="8"/>
      <c r="Z156" s="8"/>
      <c r="AA156" s="8"/>
      <c r="AB156" s="8"/>
      <c r="AC156" s="8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</row>
    <row r="157" spans="1:45" ht="20.25" customHeight="1">
      <c r="A157" s="47"/>
      <c r="B157" s="4">
        <v>10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46"/>
      <c r="P157" s="60" t="s">
        <v>15</v>
      </c>
      <c r="Q157" s="60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</sheetData>
  <sheetProtection/>
  <mergeCells count="950">
    <mergeCell ref="AD5:AG5"/>
    <mergeCell ref="A1:AS1"/>
    <mergeCell ref="B2:I2"/>
    <mergeCell ref="C3:N3"/>
    <mergeCell ref="C4:F4"/>
    <mergeCell ref="G4:J4"/>
    <mergeCell ref="K4:N4"/>
    <mergeCell ref="AH5:AK5"/>
    <mergeCell ref="AL5:AO5"/>
    <mergeCell ref="AP5:AS5"/>
    <mergeCell ref="R5:U5"/>
    <mergeCell ref="V5:Y5"/>
    <mergeCell ref="Z5:AC5"/>
    <mergeCell ref="P8:Q8"/>
    <mergeCell ref="A7:Q7"/>
    <mergeCell ref="B3:B6"/>
    <mergeCell ref="C5:C6"/>
    <mergeCell ref="O3:Q6"/>
    <mergeCell ref="C8:C17"/>
    <mergeCell ref="E5:E6"/>
    <mergeCell ref="P9:Q9"/>
    <mergeCell ref="P12:Q12"/>
    <mergeCell ref="P13:Q13"/>
    <mergeCell ref="P14:Q14"/>
    <mergeCell ref="P17:Q17"/>
    <mergeCell ref="P18:Q18"/>
    <mergeCell ref="P19:Q19"/>
    <mergeCell ref="P22:Q22"/>
    <mergeCell ref="P23:Q23"/>
    <mergeCell ref="P24:Q24"/>
    <mergeCell ref="P27:Q27"/>
    <mergeCell ref="P28:Q28"/>
    <mergeCell ref="P29:Q29"/>
    <mergeCell ref="P32:Q32"/>
    <mergeCell ref="P33:Q33"/>
    <mergeCell ref="P34:Q34"/>
    <mergeCell ref="P37:Q37"/>
    <mergeCell ref="P38:Q38"/>
    <mergeCell ref="P39:Q39"/>
    <mergeCell ref="P42:Q42"/>
    <mergeCell ref="P43:Q43"/>
    <mergeCell ref="P44:Q44"/>
    <mergeCell ref="P47:Q47"/>
    <mergeCell ref="P48:Q48"/>
    <mergeCell ref="P49:Q49"/>
    <mergeCell ref="P52:Q52"/>
    <mergeCell ref="P53:Q53"/>
    <mergeCell ref="P64:Q64"/>
    <mergeCell ref="P67:Q67"/>
    <mergeCell ref="P54:Q54"/>
    <mergeCell ref="P57:Q57"/>
    <mergeCell ref="P58:Q58"/>
    <mergeCell ref="P59:Q59"/>
    <mergeCell ref="P55:P56"/>
    <mergeCell ref="P60:P61"/>
    <mergeCell ref="P65:P66"/>
    <mergeCell ref="P62:Q62"/>
    <mergeCell ref="P63:Q63"/>
    <mergeCell ref="P84:Q84"/>
    <mergeCell ref="P87:Q87"/>
    <mergeCell ref="P74:Q74"/>
    <mergeCell ref="P77:Q77"/>
    <mergeCell ref="P78:Q78"/>
    <mergeCell ref="P79:Q79"/>
    <mergeCell ref="P80:P81"/>
    <mergeCell ref="P85:P86"/>
    <mergeCell ref="P82:Q82"/>
    <mergeCell ref="P83:Q83"/>
    <mergeCell ref="P104:Q104"/>
    <mergeCell ref="P107:Q107"/>
    <mergeCell ref="P94:Q94"/>
    <mergeCell ref="P97:Q97"/>
    <mergeCell ref="P98:Q98"/>
    <mergeCell ref="P99:Q99"/>
    <mergeCell ref="P100:P101"/>
    <mergeCell ref="P105:P106"/>
    <mergeCell ref="P102:Q102"/>
    <mergeCell ref="P103:Q103"/>
    <mergeCell ref="P124:Q124"/>
    <mergeCell ref="P127:Q127"/>
    <mergeCell ref="P114:Q114"/>
    <mergeCell ref="P117:Q117"/>
    <mergeCell ref="P118:Q118"/>
    <mergeCell ref="P119:Q119"/>
    <mergeCell ref="P120:P121"/>
    <mergeCell ref="P125:P126"/>
    <mergeCell ref="P122:Q122"/>
    <mergeCell ref="P123:Q123"/>
    <mergeCell ref="P144:Q144"/>
    <mergeCell ref="P147:Q147"/>
    <mergeCell ref="P134:Q134"/>
    <mergeCell ref="P137:Q137"/>
    <mergeCell ref="P138:Q138"/>
    <mergeCell ref="P139:Q139"/>
    <mergeCell ref="P140:P141"/>
    <mergeCell ref="P145:P146"/>
    <mergeCell ref="P142:Q142"/>
    <mergeCell ref="P143:Q143"/>
    <mergeCell ref="P157:Q157"/>
    <mergeCell ref="A3:A6"/>
    <mergeCell ref="A8:A17"/>
    <mergeCell ref="A18:A27"/>
    <mergeCell ref="A28:A37"/>
    <mergeCell ref="A38:A47"/>
    <mergeCell ref="A48:A57"/>
    <mergeCell ref="A58:A67"/>
    <mergeCell ref="A68:A77"/>
    <mergeCell ref="P148:Q148"/>
    <mergeCell ref="A78:A87"/>
    <mergeCell ref="A88:A97"/>
    <mergeCell ref="A98:A107"/>
    <mergeCell ref="A108:A117"/>
    <mergeCell ref="A118:A127"/>
    <mergeCell ref="A128:A137"/>
    <mergeCell ref="A138:A147"/>
    <mergeCell ref="A148:A157"/>
    <mergeCell ref="C18:C27"/>
    <mergeCell ref="C28:C37"/>
    <mergeCell ref="C38:C47"/>
    <mergeCell ref="C48:C57"/>
    <mergeCell ref="C58:C67"/>
    <mergeCell ref="C68:C77"/>
    <mergeCell ref="C78:C87"/>
    <mergeCell ref="C88:C97"/>
    <mergeCell ref="C98:C107"/>
    <mergeCell ref="C108:C117"/>
    <mergeCell ref="C118:C127"/>
    <mergeCell ref="C128:C137"/>
    <mergeCell ref="C138:C147"/>
    <mergeCell ref="C148:C157"/>
    <mergeCell ref="D5:D6"/>
    <mergeCell ref="D8:D17"/>
    <mergeCell ref="D18:D27"/>
    <mergeCell ref="D28:D37"/>
    <mergeCell ref="D38:D47"/>
    <mergeCell ref="D48:D57"/>
    <mergeCell ref="D58:D67"/>
    <mergeCell ref="D68:D77"/>
    <mergeCell ref="D88:D97"/>
    <mergeCell ref="D98:D107"/>
    <mergeCell ref="D78:D87"/>
    <mergeCell ref="D108:D117"/>
    <mergeCell ref="D118:D127"/>
    <mergeCell ref="D128:D137"/>
    <mergeCell ref="D138:D147"/>
    <mergeCell ref="D148:D157"/>
    <mergeCell ref="E8:E17"/>
    <mergeCell ref="E18:E27"/>
    <mergeCell ref="E28:E37"/>
    <mergeCell ref="E38:E47"/>
    <mergeCell ref="E48:E57"/>
    <mergeCell ref="E58:E67"/>
    <mergeCell ref="E68:E77"/>
    <mergeCell ref="E78:E87"/>
    <mergeCell ref="E88:E97"/>
    <mergeCell ref="E98:E107"/>
    <mergeCell ref="E108:E117"/>
    <mergeCell ref="E118:E127"/>
    <mergeCell ref="E128:E137"/>
    <mergeCell ref="E138:E147"/>
    <mergeCell ref="E148:E157"/>
    <mergeCell ref="F5:F6"/>
    <mergeCell ref="F8:F17"/>
    <mergeCell ref="F18:F27"/>
    <mergeCell ref="F28:F37"/>
    <mergeCell ref="F38:F47"/>
    <mergeCell ref="F48:F57"/>
    <mergeCell ref="F58:F67"/>
    <mergeCell ref="F68:F77"/>
    <mergeCell ref="F88:F97"/>
    <mergeCell ref="F98:F107"/>
    <mergeCell ref="F78:F87"/>
    <mergeCell ref="F108:F117"/>
    <mergeCell ref="F118:F127"/>
    <mergeCell ref="F128:F137"/>
    <mergeCell ref="F138:F147"/>
    <mergeCell ref="F148:F157"/>
    <mergeCell ref="G5:G6"/>
    <mergeCell ref="G8:G17"/>
    <mergeCell ref="G18:G27"/>
    <mergeCell ref="G28:G37"/>
    <mergeCell ref="G38:G47"/>
    <mergeCell ref="G48:G57"/>
    <mergeCell ref="G58:G67"/>
    <mergeCell ref="G68:G77"/>
    <mergeCell ref="G78:G87"/>
    <mergeCell ref="G88:G97"/>
    <mergeCell ref="G98:G107"/>
    <mergeCell ref="G108:G117"/>
    <mergeCell ref="G118:G127"/>
    <mergeCell ref="G128:G137"/>
    <mergeCell ref="G138:G147"/>
    <mergeCell ref="G148:G157"/>
    <mergeCell ref="H5:H6"/>
    <mergeCell ref="H8:H17"/>
    <mergeCell ref="H18:H27"/>
    <mergeCell ref="H28:H37"/>
    <mergeCell ref="H38:H47"/>
    <mergeCell ref="H48:H57"/>
    <mergeCell ref="H58:H67"/>
    <mergeCell ref="H68:H77"/>
    <mergeCell ref="H88:H97"/>
    <mergeCell ref="H98:H107"/>
    <mergeCell ref="H78:H87"/>
    <mergeCell ref="H108:H117"/>
    <mergeCell ref="H118:H127"/>
    <mergeCell ref="H128:H137"/>
    <mergeCell ref="H138:H147"/>
    <mergeCell ref="H148:H157"/>
    <mergeCell ref="I5:I6"/>
    <mergeCell ref="I8:I17"/>
    <mergeCell ref="I18:I27"/>
    <mergeCell ref="I28:I37"/>
    <mergeCell ref="I38:I47"/>
    <mergeCell ref="I48:I57"/>
    <mergeCell ref="I58:I67"/>
    <mergeCell ref="I68:I77"/>
    <mergeCell ref="I78:I87"/>
    <mergeCell ref="I88:I97"/>
    <mergeCell ref="I98:I107"/>
    <mergeCell ref="I108:I117"/>
    <mergeCell ref="I118:I127"/>
    <mergeCell ref="I128:I137"/>
    <mergeCell ref="I138:I147"/>
    <mergeCell ref="I148:I157"/>
    <mergeCell ref="J5:J6"/>
    <mergeCell ref="J8:J17"/>
    <mergeCell ref="J18:J27"/>
    <mergeCell ref="J28:J37"/>
    <mergeCell ref="J38:J47"/>
    <mergeCell ref="J48:J57"/>
    <mergeCell ref="J58:J67"/>
    <mergeCell ref="J68:J77"/>
    <mergeCell ref="J88:J97"/>
    <mergeCell ref="J98:J107"/>
    <mergeCell ref="J78:J87"/>
    <mergeCell ref="J108:J117"/>
    <mergeCell ref="J118:J127"/>
    <mergeCell ref="J128:J137"/>
    <mergeCell ref="J138:J147"/>
    <mergeCell ref="J148:J157"/>
    <mergeCell ref="K5:K6"/>
    <mergeCell ref="K8:K17"/>
    <mergeCell ref="K18:K27"/>
    <mergeCell ref="K28:K37"/>
    <mergeCell ref="K38:K47"/>
    <mergeCell ref="K48:K57"/>
    <mergeCell ref="K58:K67"/>
    <mergeCell ref="K68:K77"/>
    <mergeCell ref="K78:K87"/>
    <mergeCell ref="K88:K97"/>
    <mergeCell ref="K98:K107"/>
    <mergeCell ref="K108:K117"/>
    <mergeCell ref="K118:K127"/>
    <mergeCell ref="K128:K137"/>
    <mergeCell ref="K138:K147"/>
    <mergeCell ref="K148:K157"/>
    <mergeCell ref="L5:L6"/>
    <mergeCell ref="L8:L17"/>
    <mergeCell ref="L18:L27"/>
    <mergeCell ref="L28:L37"/>
    <mergeCell ref="L38:L47"/>
    <mergeCell ref="L48:L57"/>
    <mergeCell ref="L58:L67"/>
    <mergeCell ref="L68:L77"/>
    <mergeCell ref="L88:L97"/>
    <mergeCell ref="L98:L107"/>
    <mergeCell ref="L78:L87"/>
    <mergeCell ref="L108:L117"/>
    <mergeCell ref="L118:L127"/>
    <mergeCell ref="L128:L137"/>
    <mergeCell ref="L138:L147"/>
    <mergeCell ref="L148:L157"/>
    <mergeCell ref="M5:M6"/>
    <mergeCell ref="M8:M17"/>
    <mergeCell ref="M18:M27"/>
    <mergeCell ref="M28:M37"/>
    <mergeCell ref="M38:M47"/>
    <mergeCell ref="M48:M57"/>
    <mergeCell ref="M58:M67"/>
    <mergeCell ref="M68:M77"/>
    <mergeCell ref="M78:M87"/>
    <mergeCell ref="M88:M97"/>
    <mergeCell ref="M98:M107"/>
    <mergeCell ref="M108:M117"/>
    <mergeCell ref="M118:M127"/>
    <mergeCell ref="M128:M137"/>
    <mergeCell ref="M138:M147"/>
    <mergeCell ref="M148:M157"/>
    <mergeCell ref="N5:N6"/>
    <mergeCell ref="N8:N17"/>
    <mergeCell ref="N18:N27"/>
    <mergeCell ref="N28:N37"/>
    <mergeCell ref="N38:N47"/>
    <mergeCell ref="N48:N57"/>
    <mergeCell ref="N58:N67"/>
    <mergeCell ref="N68:N77"/>
    <mergeCell ref="N88:N97"/>
    <mergeCell ref="N98:N107"/>
    <mergeCell ref="N78:N87"/>
    <mergeCell ref="N108:N117"/>
    <mergeCell ref="N118:N127"/>
    <mergeCell ref="N128:N137"/>
    <mergeCell ref="N138:N147"/>
    <mergeCell ref="N148:N157"/>
    <mergeCell ref="O8:O12"/>
    <mergeCell ref="O13:O17"/>
    <mergeCell ref="O18:O22"/>
    <mergeCell ref="O23:O27"/>
    <mergeCell ref="O28:O32"/>
    <mergeCell ref="O33:O37"/>
    <mergeCell ref="O38:O42"/>
    <mergeCell ref="O43:O47"/>
    <mergeCell ref="O48:O52"/>
    <mergeCell ref="O53:O57"/>
    <mergeCell ref="O58:O62"/>
    <mergeCell ref="O63:O67"/>
    <mergeCell ref="O68:O72"/>
    <mergeCell ref="O73:O77"/>
    <mergeCell ref="O78:O82"/>
    <mergeCell ref="O83:O87"/>
    <mergeCell ref="O88:O92"/>
    <mergeCell ref="O93:O97"/>
    <mergeCell ref="O98:O102"/>
    <mergeCell ref="O103:O107"/>
    <mergeCell ref="O108:O112"/>
    <mergeCell ref="O113:O117"/>
    <mergeCell ref="O118:O122"/>
    <mergeCell ref="O123:O127"/>
    <mergeCell ref="O128:O132"/>
    <mergeCell ref="O133:O137"/>
    <mergeCell ref="O138:O142"/>
    <mergeCell ref="O143:O147"/>
    <mergeCell ref="O148:O152"/>
    <mergeCell ref="O153:O157"/>
    <mergeCell ref="P10:P11"/>
    <mergeCell ref="P15:P16"/>
    <mergeCell ref="P20:P21"/>
    <mergeCell ref="P25:P26"/>
    <mergeCell ref="P30:P31"/>
    <mergeCell ref="P35:P36"/>
    <mergeCell ref="P40:P41"/>
    <mergeCell ref="P45:P46"/>
    <mergeCell ref="P50:P51"/>
    <mergeCell ref="P70:P71"/>
    <mergeCell ref="P75:P76"/>
    <mergeCell ref="P68:Q68"/>
    <mergeCell ref="P69:Q69"/>
    <mergeCell ref="P72:Q72"/>
    <mergeCell ref="P73:Q73"/>
    <mergeCell ref="P90:P91"/>
    <mergeCell ref="P95:P96"/>
    <mergeCell ref="P88:Q88"/>
    <mergeCell ref="P89:Q89"/>
    <mergeCell ref="P92:Q92"/>
    <mergeCell ref="P93:Q93"/>
    <mergeCell ref="P110:P111"/>
    <mergeCell ref="P115:P116"/>
    <mergeCell ref="P108:Q108"/>
    <mergeCell ref="P109:Q109"/>
    <mergeCell ref="P112:Q112"/>
    <mergeCell ref="P113:Q113"/>
    <mergeCell ref="P130:P131"/>
    <mergeCell ref="P135:P136"/>
    <mergeCell ref="P128:Q128"/>
    <mergeCell ref="P129:Q129"/>
    <mergeCell ref="P132:Q132"/>
    <mergeCell ref="P133:Q133"/>
    <mergeCell ref="P150:P151"/>
    <mergeCell ref="P155:P156"/>
    <mergeCell ref="P154:Q154"/>
    <mergeCell ref="P149:Q149"/>
    <mergeCell ref="P152:Q152"/>
    <mergeCell ref="P153:Q153"/>
    <mergeCell ref="R10:R11"/>
    <mergeCell ref="R15:R16"/>
    <mergeCell ref="R20:R21"/>
    <mergeCell ref="R25:R26"/>
    <mergeCell ref="R30:R31"/>
    <mergeCell ref="R35:R36"/>
    <mergeCell ref="R40:R41"/>
    <mergeCell ref="R45:R46"/>
    <mergeCell ref="R50:R51"/>
    <mergeCell ref="R55:R56"/>
    <mergeCell ref="R60:R61"/>
    <mergeCell ref="R65:R66"/>
    <mergeCell ref="R70:R71"/>
    <mergeCell ref="R75:R76"/>
    <mergeCell ref="R80:R81"/>
    <mergeCell ref="R85:R86"/>
    <mergeCell ref="R90:R91"/>
    <mergeCell ref="R95:R96"/>
    <mergeCell ref="R100:R101"/>
    <mergeCell ref="R105:R106"/>
    <mergeCell ref="R110:R111"/>
    <mergeCell ref="R115:R116"/>
    <mergeCell ref="R120:R121"/>
    <mergeCell ref="R125:R126"/>
    <mergeCell ref="R130:R131"/>
    <mergeCell ref="R135:R136"/>
    <mergeCell ref="R140:R141"/>
    <mergeCell ref="R145:R146"/>
    <mergeCell ref="R150:R151"/>
    <mergeCell ref="R155:R156"/>
    <mergeCell ref="S10:S11"/>
    <mergeCell ref="S15:S16"/>
    <mergeCell ref="S20:S21"/>
    <mergeCell ref="S25:S26"/>
    <mergeCell ref="S30:S31"/>
    <mergeCell ref="S35:S36"/>
    <mergeCell ref="S40:S41"/>
    <mergeCell ref="S45:S46"/>
    <mergeCell ref="S50:S51"/>
    <mergeCell ref="S55:S56"/>
    <mergeCell ref="S60:S61"/>
    <mergeCell ref="S65:S66"/>
    <mergeCell ref="S70:S71"/>
    <mergeCell ref="S75:S76"/>
    <mergeCell ref="S80:S81"/>
    <mergeCell ref="S85:S86"/>
    <mergeCell ref="S90:S91"/>
    <mergeCell ref="S95:S96"/>
    <mergeCell ref="S100:S101"/>
    <mergeCell ref="S105:S106"/>
    <mergeCell ref="S110:S111"/>
    <mergeCell ref="S115:S116"/>
    <mergeCell ref="S120:S121"/>
    <mergeCell ref="S125:S126"/>
    <mergeCell ref="S130:S131"/>
    <mergeCell ref="S135:S136"/>
    <mergeCell ref="S140:S141"/>
    <mergeCell ref="S145:S146"/>
    <mergeCell ref="S150:S151"/>
    <mergeCell ref="S155:S156"/>
    <mergeCell ref="T10:T11"/>
    <mergeCell ref="T15:T16"/>
    <mergeCell ref="T20:T21"/>
    <mergeCell ref="T25:T26"/>
    <mergeCell ref="T30:T31"/>
    <mergeCell ref="T35:T36"/>
    <mergeCell ref="T40:T41"/>
    <mergeCell ref="T45:T46"/>
    <mergeCell ref="T50:T51"/>
    <mergeCell ref="T55:T56"/>
    <mergeCell ref="T60:T61"/>
    <mergeCell ref="T65:T66"/>
    <mergeCell ref="T70:T71"/>
    <mergeCell ref="T75:T76"/>
    <mergeCell ref="T80:T81"/>
    <mergeCell ref="T85:T86"/>
    <mergeCell ref="T90:T91"/>
    <mergeCell ref="T95:T96"/>
    <mergeCell ref="T100:T101"/>
    <mergeCell ref="T105:T106"/>
    <mergeCell ref="T110:T111"/>
    <mergeCell ref="T115:T116"/>
    <mergeCell ref="T120:T121"/>
    <mergeCell ref="T125:T126"/>
    <mergeCell ref="T130:T131"/>
    <mergeCell ref="T135:T136"/>
    <mergeCell ref="T140:T141"/>
    <mergeCell ref="T145:T146"/>
    <mergeCell ref="T150:T151"/>
    <mergeCell ref="T155:T156"/>
    <mergeCell ref="U10:U11"/>
    <mergeCell ref="U15:U16"/>
    <mergeCell ref="U20:U21"/>
    <mergeCell ref="U25:U26"/>
    <mergeCell ref="U30:U31"/>
    <mergeCell ref="U35:U36"/>
    <mergeCell ref="U40:U41"/>
    <mergeCell ref="U45:U46"/>
    <mergeCell ref="U50:U51"/>
    <mergeCell ref="U55:U56"/>
    <mergeCell ref="U60:U61"/>
    <mergeCell ref="U65:U66"/>
    <mergeCell ref="U70:U71"/>
    <mergeCell ref="U75:U76"/>
    <mergeCell ref="U80:U81"/>
    <mergeCell ref="U85:U86"/>
    <mergeCell ref="U90:U91"/>
    <mergeCell ref="U95:U96"/>
    <mergeCell ref="U100:U101"/>
    <mergeCell ref="U105:U106"/>
    <mergeCell ref="U135:U136"/>
    <mergeCell ref="U140:U141"/>
    <mergeCell ref="U145:U146"/>
    <mergeCell ref="U110:U111"/>
    <mergeCell ref="U115:U116"/>
    <mergeCell ref="U120:U121"/>
    <mergeCell ref="U125:U126"/>
    <mergeCell ref="U150:U151"/>
    <mergeCell ref="U155:U156"/>
    <mergeCell ref="AD25:AD26"/>
    <mergeCell ref="AD35:AD36"/>
    <mergeCell ref="AD45:AD46"/>
    <mergeCell ref="AD50:AD51"/>
    <mergeCell ref="AD55:AD56"/>
    <mergeCell ref="AD60:AD61"/>
    <mergeCell ref="AD65:AD66"/>
    <mergeCell ref="U130:U131"/>
    <mergeCell ref="AD70:AD71"/>
    <mergeCell ref="AD75:AD76"/>
    <mergeCell ref="AD80:AD81"/>
    <mergeCell ref="AD85:AD86"/>
    <mergeCell ref="AD90:AD91"/>
    <mergeCell ref="AD95:AD96"/>
    <mergeCell ref="AD100:AD101"/>
    <mergeCell ref="AD105:AD106"/>
    <mergeCell ref="AD135:AD136"/>
    <mergeCell ref="AD140:AD141"/>
    <mergeCell ref="AD145:AD146"/>
    <mergeCell ref="AD110:AD111"/>
    <mergeCell ref="AD115:AD116"/>
    <mergeCell ref="AD120:AD121"/>
    <mergeCell ref="AD125:AD126"/>
    <mergeCell ref="AD150:AD151"/>
    <mergeCell ref="AD155:AD156"/>
    <mergeCell ref="AE25:AE26"/>
    <mergeCell ref="AE35:AE36"/>
    <mergeCell ref="AE45:AE46"/>
    <mergeCell ref="AE50:AE51"/>
    <mergeCell ref="AE55:AE56"/>
    <mergeCell ref="AE60:AE61"/>
    <mergeCell ref="AE65:AE66"/>
    <mergeCell ref="AD130:AD131"/>
    <mergeCell ref="AE70:AE71"/>
    <mergeCell ref="AE75:AE76"/>
    <mergeCell ref="AE80:AE81"/>
    <mergeCell ref="AE85:AE86"/>
    <mergeCell ref="AE90:AE91"/>
    <mergeCell ref="AE95:AE96"/>
    <mergeCell ref="AE100:AE101"/>
    <mergeCell ref="AE105:AE106"/>
    <mergeCell ref="AE135:AE136"/>
    <mergeCell ref="AE140:AE141"/>
    <mergeCell ref="AE145:AE146"/>
    <mergeCell ref="AE110:AE111"/>
    <mergeCell ref="AE115:AE116"/>
    <mergeCell ref="AE120:AE121"/>
    <mergeCell ref="AE125:AE126"/>
    <mergeCell ref="AE150:AE151"/>
    <mergeCell ref="AE155:AE156"/>
    <mergeCell ref="AF25:AF26"/>
    <mergeCell ref="AF35:AF36"/>
    <mergeCell ref="AF45:AF46"/>
    <mergeCell ref="AF50:AF51"/>
    <mergeCell ref="AF55:AF56"/>
    <mergeCell ref="AF60:AF61"/>
    <mergeCell ref="AF65:AF66"/>
    <mergeCell ref="AE130:AE131"/>
    <mergeCell ref="AF70:AF71"/>
    <mergeCell ref="AF75:AF76"/>
    <mergeCell ref="AF80:AF81"/>
    <mergeCell ref="AF85:AF86"/>
    <mergeCell ref="AF90:AF91"/>
    <mergeCell ref="AF95:AF96"/>
    <mergeCell ref="AF100:AF101"/>
    <mergeCell ref="AF105:AF106"/>
    <mergeCell ref="AF135:AF136"/>
    <mergeCell ref="AF140:AF141"/>
    <mergeCell ref="AF145:AF146"/>
    <mergeCell ref="AF110:AF111"/>
    <mergeCell ref="AF115:AF116"/>
    <mergeCell ref="AF120:AF121"/>
    <mergeCell ref="AF125:AF126"/>
    <mergeCell ref="AF150:AF151"/>
    <mergeCell ref="AF155:AF156"/>
    <mergeCell ref="AG25:AG26"/>
    <mergeCell ref="AG35:AG36"/>
    <mergeCell ref="AG45:AG46"/>
    <mergeCell ref="AG50:AG51"/>
    <mergeCell ref="AG55:AG56"/>
    <mergeCell ref="AG60:AG61"/>
    <mergeCell ref="AG65:AG66"/>
    <mergeCell ref="AF130:AF131"/>
    <mergeCell ref="AG70:AG71"/>
    <mergeCell ref="AG75:AG76"/>
    <mergeCell ref="AG80:AG81"/>
    <mergeCell ref="AG85:AG86"/>
    <mergeCell ref="AG90:AG91"/>
    <mergeCell ref="AG95:AG96"/>
    <mergeCell ref="AG100:AG101"/>
    <mergeCell ref="AG105:AG106"/>
    <mergeCell ref="AG135:AG136"/>
    <mergeCell ref="AG140:AG141"/>
    <mergeCell ref="AG145:AG146"/>
    <mergeCell ref="AG110:AG111"/>
    <mergeCell ref="AG115:AG116"/>
    <mergeCell ref="AG120:AG121"/>
    <mergeCell ref="AG125:AG126"/>
    <mergeCell ref="AG150:AG151"/>
    <mergeCell ref="AG155:AG156"/>
    <mergeCell ref="AH10:AH11"/>
    <mergeCell ref="AH15:AH16"/>
    <mergeCell ref="AH20:AH21"/>
    <mergeCell ref="AH25:AH26"/>
    <mergeCell ref="AH35:AH36"/>
    <mergeCell ref="AH40:AH41"/>
    <mergeCell ref="AH45:AH46"/>
    <mergeCell ref="AG130:AG131"/>
    <mergeCell ref="AH50:AH51"/>
    <mergeCell ref="AH55:AH56"/>
    <mergeCell ref="AH60:AH61"/>
    <mergeCell ref="AH65:AH66"/>
    <mergeCell ref="AH70:AH71"/>
    <mergeCell ref="AH75:AH76"/>
    <mergeCell ref="AH80:AH81"/>
    <mergeCell ref="AH85:AH86"/>
    <mergeCell ref="AH90:AH91"/>
    <mergeCell ref="AH95:AH96"/>
    <mergeCell ref="AH100:AH101"/>
    <mergeCell ref="AH105:AH106"/>
    <mergeCell ref="AH135:AH136"/>
    <mergeCell ref="AH140:AH141"/>
    <mergeCell ref="AH145:AH146"/>
    <mergeCell ref="AH110:AH111"/>
    <mergeCell ref="AH115:AH116"/>
    <mergeCell ref="AH120:AH121"/>
    <mergeCell ref="AH125:AH126"/>
    <mergeCell ref="AH150:AH151"/>
    <mergeCell ref="AH155:AH156"/>
    <mergeCell ref="AI10:AI11"/>
    <mergeCell ref="AI15:AI16"/>
    <mergeCell ref="AI20:AI21"/>
    <mergeCell ref="AI25:AI26"/>
    <mergeCell ref="AI35:AI36"/>
    <mergeCell ref="AI40:AI41"/>
    <mergeCell ref="AI45:AI46"/>
    <mergeCell ref="AH130:AH131"/>
    <mergeCell ref="AI50:AI51"/>
    <mergeCell ref="AI55:AI56"/>
    <mergeCell ref="AI60:AI61"/>
    <mergeCell ref="AI65:AI66"/>
    <mergeCell ref="AI70:AI71"/>
    <mergeCell ref="AI75:AI76"/>
    <mergeCell ref="AI80:AI81"/>
    <mergeCell ref="AI85:AI86"/>
    <mergeCell ref="AI90:AI91"/>
    <mergeCell ref="AI95:AI96"/>
    <mergeCell ref="AI100:AI101"/>
    <mergeCell ref="AI105:AI106"/>
    <mergeCell ref="AI135:AI136"/>
    <mergeCell ref="AI140:AI141"/>
    <mergeCell ref="AI145:AI146"/>
    <mergeCell ref="AI110:AI111"/>
    <mergeCell ref="AI115:AI116"/>
    <mergeCell ref="AI120:AI121"/>
    <mergeCell ref="AI125:AI126"/>
    <mergeCell ref="AI150:AI151"/>
    <mergeCell ref="AI155:AI156"/>
    <mergeCell ref="AJ10:AJ11"/>
    <mergeCell ref="AJ15:AJ16"/>
    <mergeCell ref="AJ20:AJ21"/>
    <mergeCell ref="AJ25:AJ26"/>
    <mergeCell ref="AJ35:AJ36"/>
    <mergeCell ref="AJ40:AJ41"/>
    <mergeCell ref="AJ45:AJ46"/>
    <mergeCell ref="AI130:AI131"/>
    <mergeCell ref="AJ50:AJ51"/>
    <mergeCell ref="AJ55:AJ56"/>
    <mergeCell ref="AJ60:AJ61"/>
    <mergeCell ref="AJ65:AJ66"/>
    <mergeCell ref="AJ70:AJ71"/>
    <mergeCell ref="AJ75:AJ76"/>
    <mergeCell ref="AJ80:AJ81"/>
    <mergeCell ref="AJ85:AJ86"/>
    <mergeCell ref="AJ90:AJ91"/>
    <mergeCell ref="AJ95:AJ96"/>
    <mergeCell ref="AJ100:AJ101"/>
    <mergeCell ref="AJ105:AJ106"/>
    <mergeCell ref="AJ135:AJ136"/>
    <mergeCell ref="AJ140:AJ141"/>
    <mergeCell ref="AJ145:AJ146"/>
    <mergeCell ref="AJ110:AJ111"/>
    <mergeCell ref="AJ115:AJ116"/>
    <mergeCell ref="AJ120:AJ121"/>
    <mergeCell ref="AJ125:AJ126"/>
    <mergeCell ref="AJ150:AJ151"/>
    <mergeCell ref="AJ155:AJ156"/>
    <mergeCell ref="AK10:AK11"/>
    <mergeCell ref="AK15:AK16"/>
    <mergeCell ref="AK20:AK21"/>
    <mergeCell ref="AK25:AK26"/>
    <mergeCell ref="AK35:AK36"/>
    <mergeCell ref="AK40:AK41"/>
    <mergeCell ref="AK45:AK46"/>
    <mergeCell ref="AJ130:AJ131"/>
    <mergeCell ref="AK50:AK51"/>
    <mergeCell ref="AK55:AK56"/>
    <mergeCell ref="AK60:AK61"/>
    <mergeCell ref="AK65:AK66"/>
    <mergeCell ref="AK70:AK71"/>
    <mergeCell ref="AK75:AK76"/>
    <mergeCell ref="AK80:AK81"/>
    <mergeCell ref="AK85:AK86"/>
    <mergeCell ref="AK90:AK91"/>
    <mergeCell ref="AK95:AK96"/>
    <mergeCell ref="AK100:AK101"/>
    <mergeCell ref="AK105:AK106"/>
    <mergeCell ref="AK135:AK136"/>
    <mergeCell ref="AK140:AK141"/>
    <mergeCell ref="AK145:AK146"/>
    <mergeCell ref="AK110:AK111"/>
    <mergeCell ref="AK115:AK116"/>
    <mergeCell ref="AK120:AK121"/>
    <mergeCell ref="AK125:AK126"/>
    <mergeCell ref="AK150:AK151"/>
    <mergeCell ref="AK155:AK156"/>
    <mergeCell ref="AL10:AL11"/>
    <mergeCell ref="AL15:AL16"/>
    <mergeCell ref="AL20:AL21"/>
    <mergeCell ref="AL25:AL26"/>
    <mergeCell ref="AL35:AL36"/>
    <mergeCell ref="AL40:AL41"/>
    <mergeCell ref="AL45:AL46"/>
    <mergeCell ref="AK130:AK131"/>
    <mergeCell ref="AL50:AL51"/>
    <mergeCell ref="AL55:AL56"/>
    <mergeCell ref="AL60:AL61"/>
    <mergeCell ref="AL65:AL66"/>
    <mergeCell ref="AL70:AL71"/>
    <mergeCell ref="AL75:AL76"/>
    <mergeCell ref="AL80:AL81"/>
    <mergeCell ref="AL85:AL86"/>
    <mergeCell ref="AL90:AL91"/>
    <mergeCell ref="AL95:AL96"/>
    <mergeCell ref="AL100:AL101"/>
    <mergeCell ref="AL105:AL106"/>
    <mergeCell ref="AL135:AL136"/>
    <mergeCell ref="AL140:AL141"/>
    <mergeCell ref="AL145:AL146"/>
    <mergeCell ref="AL110:AL111"/>
    <mergeCell ref="AL115:AL116"/>
    <mergeCell ref="AL120:AL121"/>
    <mergeCell ref="AL125:AL126"/>
    <mergeCell ref="AL150:AL151"/>
    <mergeCell ref="AL155:AL156"/>
    <mergeCell ref="AM10:AM11"/>
    <mergeCell ref="AM15:AM16"/>
    <mergeCell ref="AM20:AM21"/>
    <mergeCell ref="AM25:AM26"/>
    <mergeCell ref="AM35:AM36"/>
    <mergeCell ref="AM40:AM41"/>
    <mergeCell ref="AM45:AM46"/>
    <mergeCell ref="AL130:AL131"/>
    <mergeCell ref="AM50:AM51"/>
    <mergeCell ref="AM55:AM56"/>
    <mergeCell ref="AM60:AM61"/>
    <mergeCell ref="AM65:AM66"/>
    <mergeCell ref="AM70:AM71"/>
    <mergeCell ref="AM75:AM76"/>
    <mergeCell ref="AM80:AM81"/>
    <mergeCell ref="AM85:AM86"/>
    <mergeCell ref="AM90:AM91"/>
    <mergeCell ref="AM95:AM96"/>
    <mergeCell ref="AM100:AM101"/>
    <mergeCell ref="AM105:AM106"/>
    <mergeCell ref="AM135:AM136"/>
    <mergeCell ref="AM140:AM141"/>
    <mergeCell ref="AM145:AM146"/>
    <mergeCell ref="AM110:AM111"/>
    <mergeCell ref="AM115:AM116"/>
    <mergeCell ref="AM120:AM121"/>
    <mergeCell ref="AM125:AM126"/>
    <mergeCell ref="AM150:AM151"/>
    <mergeCell ref="AM155:AM156"/>
    <mergeCell ref="AN10:AN11"/>
    <mergeCell ref="AN15:AN16"/>
    <mergeCell ref="AN20:AN21"/>
    <mergeCell ref="AN25:AN26"/>
    <mergeCell ref="AN35:AN36"/>
    <mergeCell ref="AN40:AN41"/>
    <mergeCell ref="AN45:AN46"/>
    <mergeCell ref="AM130:AM131"/>
    <mergeCell ref="AN50:AN51"/>
    <mergeCell ref="AN55:AN56"/>
    <mergeCell ref="AN60:AN61"/>
    <mergeCell ref="AN65:AN66"/>
    <mergeCell ref="AN70:AN71"/>
    <mergeCell ref="AN75:AN76"/>
    <mergeCell ref="AN80:AN81"/>
    <mergeCell ref="AN85:AN86"/>
    <mergeCell ref="AN90:AN91"/>
    <mergeCell ref="AN95:AN96"/>
    <mergeCell ref="AN100:AN101"/>
    <mergeCell ref="AN105:AN106"/>
    <mergeCell ref="AN135:AN136"/>
    <mergeCell ref="AN140:AN141"/>
    <mergeCell ref="AN145:AN146"/>
    <mergeCell ref="AN110:AN111"/>
    <mergeCell ref="AN115:AN116"/>
    <mergeCell ref="AN120:AN121"/>
    <mergeCell ref="AN125:AN126"/>
    <mergeCell ref="AN150:AN151"/>
    <mergeCell ref="AN155:AN156"/>
    <mergeCell ref="AO10:AO11"/>
    <mergeCell ref="AO15:AO16"/>
    <mergeCell ref="AO20:AO21"/>
    <mergeCell ref="AO25:AO26"/>
    <mergeCell ref="AO35:AO36"/>
    <mergeCell ref="AO40:AO41"/>
    <mergeCell ref="AO45:AO46"/>
    <mergeCell ref="AN130:AN131"/>
    <mergeCell ref="AO50:AO51"/>
    <mergeCell ref="AO55:AO56"/>
    <mergeCell ref="AO60:AO61"/>
    <mergeCell ref="AO65:AO66"/>
    <mergeCell ref="AO70:AO71"/>
    <mergeCell ref="AO75:AO76"/>
    <mergeCell ref="AO80:AO81"/>
    <mergeCell ref="AO85:AO86"/>
    <mergeCell ref="AO90:AO91"/>
    <mergeCell ref="AO95:AO96"/>
    <mergeCell ref="AO100:AO101"/>
    <mergeCell ref="AO105:AO106"/>
    <mergeCell ref="AO110:AO111"/>
    <mergeCell ref="AO115:AO116"/>
    <mergeCell ref="AO120:AO121"/>
    <mergeCell ref="AO125:AO126"/>
    <mergeCell ref="AO130:AO131"/>
    <mergeCell ref="AO135:AO136"/>
    <mergeCell ref="AO140:AO141"/>
    <mergeCell ref="AO145:AO146"/>
    <mergeCell ref="AO150:AO151"/>
    <mergeCell ref="AO155:AO156"/>
    <mergeCell ref="AP10:AP11"/>
    <mergeCell ref="AP15:AP16"/>
    <mergeCell ref="AP20:AP21"/>
    <mergeCell ref="AP25:AP26"/>
    <mergeCell ref="AP35:AP36"/>
    <mergeCell ref="AP40:AP41"/>
    <mergeCell ref="AP45:AP46"/>
    <mergeCell ref="AP50:AP51"/>
    <mergeCell ref="AP55:AP56"/>
    <mergeCell ref="AP60:AP61"/>
    <mergeCell ref="AP65:AP66"/>
    <mergeCell ref="AP70:AP71"/>
    <mergeCell ref="AP75:AP76"/>
    <mergeCell ref="AP80:AP81"/>
    <mergeCell ref="AP85:AP86"/>
    <mergeCell ref="AP90:AP91"/>
    <mergeCell ref="AP95:AP96"/>
    <mergeCell ref="AP100:AP101"/>
    <mergeCell ref="AP105:AP106"/>
    <mergeCell ref="AP110:AP111"/>
    <mergeCell ref="AP115:AP116"/>
    <mergeCell ref="AP120:AP121"/>
    <mergeCell ref="AP125:AP126"/>
    <mergeCell ref="AP130:AP131"/>
    <mergeCell ref="AP135:AP136"/>
    <mergeCell ref="AP140:AP141"/>
    <mergeCell ref="AP145:AP146"/>
    <mergeCell ref="AP150:AP151"/>
    <mergeCell ref="AP155:AP156"/>
    <mergeCell ref="AQ10:AQ11"/>
    <mergeCell ref="AQ15:AQ16"/>
    <mergeCell ref="AQ20:AQ21"/>
    <mergeCell ref="AQ25:AQ26"/>
    <mergeCell ref="AQ30:AQ31"/>
    <mergeCell ref="AQ35:AQ36"/>
    <mergeCell ref="AQ40:AQ41"/>
    <mergeCell ref="AQ45:AQ46"/>
    <mergeCell ref="AQ50:AQ51"/>
    <mergeCell ref="AQ55:AQ56"/>
    <mergeCell ref="AQ60:AQ61"/>
    <mergeCell ref="AQ65:AQ66"/>
    <mergeCell ref="AQ70:AQ71"/>
    <mergeCell ref="AQ75:AQ76"/>
    <mergeCell ref="AQ80:AQ81"/>
    <mergeCell ref="AQ85:AQ86"/>
    <mergeCell ref="AQ90:AQ91"/>
    <mergeCell ref="AQ95:AQ96"/>
    <mergeCell ref="AQ100:AQ101"/>
    <mergeCell ref="AQ105:AQ106"/>
    <mergeCell ref="AQ110:AQ111"/>
    <mergeCell ref="AQ115:AQ116"/>
    <mergeCell ref="AQ120:AQ121"/>
    <mergeCell ref="AQ125:AQ126"/>
    <mergeCell ref="AQ130:AQ131"/>
    <mergeCell ref="AQ135:AQ136"/>
    <mergeCell ref="AQ140:AQ141"/>
    <mergeCell ref="AQ145:AQ146"/>
    <mergeCell ref="AQ150:AQ151"/>
    <mergeCell ref="AQ155:AQ156"/>
    <mergeCell ref="AR10:AR11"/>
    <mergeCell ref="AR15:AR16"/>
    <mergeCell ref="AR20:AR21"/>
    <mergeCell ref="AR25:AR26"/>
    <mergeCell ref="AR35:AR36"/>
    <mergeCell ref="AR40:AR41"/>
    <mergeCell ref="AR45:AR46"/>
    <mergeCell ref="AR50:AR51"/>
    <mergeCell ref="AR55:AR56"/>
    <mergeCell ref="AR60:AR61"/>
    <mergeCell ref="AR65:AR66"/>
    <mergeCell ref="AR70:AR71"/>
    <mergeCell ref="AR75:AR76"/>
    <mergeCell ref="AR80:AR81"/>
    <mergeCell ref="AR85:AR86"/>
    <mergeCell ref="AR90:AR91"/>
    <mergeCell ref="AR95:AR96"/>
    <mergeCell ref="AR100:AR101"/>
    <mergeCell ref="AR105:AR106"/>
    <mergeCell ref="AR110:AR111"/>
    <mergeCell ref="AR115:AR116"/>
    <mergeCell ref="AR120:AR121"/>
    <mergeCell ref="AR125:AR126"/>
    <mergeCell ref="AR130:AR131"/>
    <mergeCell ref="AR135:AR136"/>
    <mergeCell ref="AR140:AR141"/>
    <mergeCell ref="AR145:AR146"/>
    <mergeCell ref="AR150:AR151"/>
    <mergeCell ref="AR155:AR156"/>
    <mergeCell ref="AS10:AS11"/>
    <mergeCell ref="AS15:AS16"/>
    <mergeCell ref="AS20:AS21"/>
    <mergeCell ref="AS25:AS26"/>
    <mergeCell ref="AS35:AS36"/>
    <mergeCell ref="AS40:AS41"/>
    <mergeCell ref="AS45:AS46"/>
    <mergeCell ref="AS50:AS51"/>
    <mergeCell ref="AS55:AS56"/>
    <mergeCell ref="AS60:AS61"/>
    <mergeCell ref="AS65:AS66"/>
    <mergeCell ref="AS70:AS71"/>
    <mergeCell ref="AS75:AS76"/>
    <mergeCell ref="AS80:AS81"/>
    <mergeCell ref="AS85:AS86"/>
    <mergeCell ref="AS90:AS91"/>
    <mergeCell ref="AS95:AS96"/>
    <mergeCell ref="AS100:AS101"/>
    <mergeCell ref="AS105:AS106"/>
    <mergeCell ref="AS110:AS111"/>
    <mergeCell ref="AS145:AS146"/>
    <mergeCell ref="AS150:AS151"/>
    <mergeCell ref="AS115:AS116"/>
    <mergeCell ref="AS120:AS121"/>
    <mergeCell ref="AS125:AS126"/>
    <mergeCell ref="AS130:AS131"/>
    <mergeCell ref="AS155:AS156"/>
    <mergeCell ref="R3:U4"/>
    <mergeCell ref="V3:Y4"/>
    <mergeCell ref="Z3:AC4"/>
    <mergeCell ref="AD3:AG4"/>
    <mergeCell ref="AH3:AK4"/>
    <mergeCell ref="AL3:AO4"/>
    <mergeCell ref="AP3:AS4"/>
    <mergeCell ref="AS135:AS136"/>
    <mergeCell ref="AS140:AS141"/>
  </mergeCells>
  <printOptions/>
  <pageMargins left="0.6298611111111111" right="0.16875" top="0.7909722222222222" bottom="0.6375" header="0.16875" footer="0.16875"/>
  <pageSetup horizontalDpi="600" verticalDpi="600" orientation="landscape" paperSize="8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刘炳豪</cp:lastModifiedBy>
  <cp:lastPrinted>2015-12-02T01:08:20Z</cp:lastPrinted>
  <dcterms:created xsi:type="dcterms:W3CDTF">1996-12-17T01:32:42Z</dcterms:created>
  <dcterms:modified xsi:type="dcterms:W3CDTF">2015-12-15T05:52:15Z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