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tabRatio="856" activeTab="0"/>
  </bookViews>
  <sheets>
    <sheet name="全市表二汇总" sheetId="1" r:id="rId1"/>
    <sheet name="Sheet1" sheetId="2" r:id="rId2"/>
  </sheets>
  <definedNames>
    <definedName name="_xlnm.Print_Titles" localSheetId="0">'全市表二汇总'!$3:$4</definedName>
  </definedNames>
  <calcPr fullCalcOnLoad="1"/>
</workbook>
</file>

<file path=xl/sharedStrings.xml><?xml version="1.0" encoding="utf-8"?>
<sst xmlns="http://schemas.openxmlformats.org/spreadsheetml/2006/main" count="942" uniqueCount="514">
  <si>
    <t>临沂市解决城镇普通中小学大班额问题规划明细表</t>
  </si>
  <si>
    <t>临沂市人民政府（章）</t>
  </si>
  <si>
    <t>县区</t>
  </si>
  <si>
    <t>序号</t>
  </si>
  <si>
    <t>类别</t>
  </si>
  <si>
    <t>学校性质</t>
  </si>
  <si>
    <t>编号</t>
  </si>
  <si>
    <t>项目名称</t>
  </si>
  <si>
    <t>县（区）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</si>
  <si>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</si>
  <si>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</si>
  <si>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</si>
  <si>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</si>
  <si>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</si>
  <si>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</si>
  <si>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</si>
  <si>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</si>
  <si>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兰山区</t>
  </si>
  <si>
    <t>1</t>
  </si>
  <si>
    <t>改扩建(30所)</t>
  </si>
  <si>
    <t>小学</t>
  </si>
  <si>
    <t>临沂第一实验小学玉龙湾校区</t>
  </si>
  <si>
    <t>中丘路与清河北路交汇处</t>
  </si>
  <si>
    <t>临沂第一实验小学岔河校区</t>
  </si>
  <si>
    <t>成都路与沭河路交汇处</t>
  </si>
  <si>
    <t>西郊实验学校</t>
  </si>
  <si>
    <t>工业大道与解放路交汇处</t>
  </si>
  <si>
    <t>临沂北城小学</t>
  </si>
  <si>
    <t>沂蒙北路与天津路交汇处</t>
  </si>
  <si>
    <t>临沂第四实验小学</t>
  </si>
  <si>
    <t>启阳路与羲之路交汇处</t>
  </si>
  <si>
    <t>商城实验学校（小学部）</t>
  </si>
  <si>
    <t>工业大道与水田路交汇处</t>
  </si>
  <si>
    <t>银雀山中心小学</t>
  </si>
  <si>
    <t>蒙山大道与银雀山路交汇处</t>
  </si>
  <si>
    <t>西郊实验学校后岗头校区</t>
  </si>
  <si>
    <t>宏大路与解放路交汇处东南后岗头村内</t>
  </si>
  <si>
    <t>兰山办事处涑河小学</t>
  </si>
  <si>
    <t>王庄路与育才路交汇涑河社区内</t>
  </si>
  <si>
    <t>大岭小学</t>
  </si>
  <si>
    <t>临西九路与大山路交汇大岭村</t>
  </si>
  <si>
    <t>红埠寺小学</t>
  </si>
  <si>
    <t>临西九路与水田路交汇处</t>
  </si>
  <si>
    <t>青年路小学</t>
  </si>
  <si>
    <t>青年路29号</t>
  </si>
  <si>
    <t>朱许小学</t>
  </si>
  <si>
    <t>张朱许村内</t>
  </si>
  <si>
    <t>临沂响河小学</t>
  </si>
  <si>
    <t>响河屯村南</t>
  </si>
  <si>
    <t>育才小学</t>
  </si>
  <si>
    <t>育才路与临西九路交汇处</t>
  </si>
  <si>
    <t>聚才小学</t>
  </si>
  <si>
    <t>工业大道与聚财路交汇处</t>
  </si>
  <si>
    <t>金雀山焦庄小学</t>
  </si>
  <si>
    <t>沂州路与清河北路交汇处西北地块</t>
  </si>
  <si>
    <t>义堂镇中新小学老校区</t>
  </si>
  <si>
    <t>义堂镇大义堂村驻地</t>
  </si>
  <si>
    <t>义堂镇堰上小学</t>
  </si>
  <si>
    <t>义堂镇埠北头村驻地</t>
  </si>
  <si>
    <t>义堂镇第一联小</t>
  </si>
  <si>
    <t>义堂镇小葛庄村西</t>
  </si>
  <si>
    <t>义堂镇后乡小学</t>
  </si>
  <si>
    <t>义堂镇后乡村西</t>
  </si>
  <si>
    <t>初中</t>
  </si>
  <si>
    <t>临沂第五中学</t>
  </si>
  <si>
    <t>前十大街与工业大道交汇处</t>
  </si>
  <si>
    <t>临沂第十三中学</t>
  </si>
  <si>
    <t>水田路与临西六路交汇处</t>
  </si>
  <si>
    <t>临沂第六中学</t>
  </si>
  <si>
    <t>红旗路与新华路一路交汇处</t>
  </si>
  <si>
    <t>商城实验学校（初中部）</t>
  </si>
  <si>
    <t>临沂第十中学</t>
  </si>
  <si>
    <t>桃源路与通达路交汇处</t>
  </si>
  <si>
    <t>临沂第十一中学</t>
  </si>
  <si>
    <t>水田路与开源路交汇处</t>
  </si>
  <si>
    <t>金雀山焦庄中学</t>
  </si>
  <si>
    <t>沂州路与清河北路交汇处西北</t>
  </si>
  <si>
    <t>义堂中学</t>
  </si>
  <si>
    <t>兰山区义堂镇驻地</t>
  </si>
  <si>
    <t>30</t>
  </si>
  <si>
    <t>高中</t>
  </si>
  <si>
    <t>临沂第四中学</t>
  </si>
  <si>
    <t>济南路与孝河路交汇处</t>
  </si>
  <si>
    <t>31</t>
  </si>
  <si>
    <t>新建 (12所)</t>
  </si>
  <si>
    <t>规划新建小学</t>
  </si>
  <si>
    <t>原兰补学校院内</t>
  </si>
  <si>
    <t>32</t>
  </si>
  <si>
    <t>异地新建滨河实验小学</t>
  </si>
  <si>
    <t>王庄路与双岭路交汇葛家王平社区内</t>
  </si>
  <si>
    <t>33</t>
  </si>
  <si>
    <t>齐鲁园小学</t>
  </si>
  <si>
    <t>武汉路与冠山路交汇处</t>
  </si>
  <si>
    <t>34</t>
  </si>
  <si>
    <t>新建临沂二小南京路校区</t>
  </si>
  <si>
    <t>南京路与沂山路交汇处西北</t>
  </si>
  <si>
    <t>35</t>
  </si>
  <si>
    <t>北城新区国际学校（小学部）</t>
  </si>
  <si>
    <t>兰州路与汤河路交汇处东北</t>
  </si>
  <si>
    <t>36</t>
  </si>
  <si>
    <t>新建启阳小学</t>
  </si>
  <si>
    <t>工业大道、临西九路与启阳路交汇处</t>
  </si>
  <si>
    <t>37</t>
  </si>
  <si>
    <t>王庄路与平安路交汇处东南地块</t>
  </si>
  <si>
    <t>38</t>
  </si>
  <si>
    <t>新建滨河实验中学</t>
  </si>
  <si>
    <t>39</t>
  </si>
  <si>
    <t>临沂十中武汉路校区</t>
  </si>
  <si>
    <t>武汉路与蒙山北路交汇处</t>
  </si>
  <si>
    <t>40</t>
  </si>
  <si>
    <t>北城新区国际学校（初中部）</t>
  </si>
  <si>
    <t>41</t>
  </si>
  <si>
    <t>规划新建中学</t>
  </si>
  <si>
    <t>王庄路与平安路交汇处东南</t>
  </si>
  <si>
    <t>42</t>
  </si>
  <si>
    <t>北城新区国际学校（高中部）</t>
  </si>
  <si>
    <t>2015年已录用教师</t>
  </si>
  <si>
    <t>合计</t>
  </si>
  <si>
    <t>高新区</t>
  </si>
  <si>
    <t>改
扩
建
（5所）</t>
  </si>
  <si>
    <t>临沂杭头小学</t>
  </si>
  <si>
    <t>马厂湖镇杭头村驻地</t>
  </si>
  <si>
    <t>临沂银城小学</t>
  </si>
  <si>
    <t>马厂湖镇古城村驻地</t>
  </si>
  <si>
    <t>临沂皇庄小学</t>
  </si>
  <si>
    <t>马厂湖镇皇庄村驻地</t>
  </si>
  <si>
    <t>临沂武德小学</t>
  </si>
  <si>
    <t>马厂湖镇武德村驻地</t>
  </si>
  <si>
    <t>临沂官庄小学</t>
  </si>
  <si>
    <t>罗西街道官庄村驻地</t>
  </si>
  <si>
    <t>临沂高新区实验小学</t>
  </si>
  <si>
    <t>湖北路与兴隆路交汇处</t>
  </si>
  <si>
    <t>临沂马厂湖小学</t>
  </si>
  <si>
    <t>双桥路东段</t>
  </si>
  <si>
    <t>经开区</t>
  </si>
  <si>
    <t>改扩建(5所)</t>
  </si>
  <si>
    <t>临沂佳和小学</t>
  </si>
  <si>
    <t>佳和社区内</t>
  </si>
  <si>
    <t>临沂李公河小学</t>
  </si>
  <si>
    <t>李公河社区内</t>
  </si>
  <si>
    <t>开发区第一实验小学</t>
  </si>
  <si>
    <t>临沂皇山小学</t>
  </si>
  <si>
    <t>皇山社区内</t>
  </si>
  <si>
    <t>临沂第三十三中学</t>
  </si>
  <si>
    <t>朝阳街道西重沟村驻地</t>
  </si>
  <si>
    <t>7</t>
  </si>
  <si>
    <t>新建 (8所)</t>
  </si>
  <si>
    <t>临沂长安路小学</t>
  </si>
  <si>
    <t>芝麻墩社区内</t>
  </si>
  <si>
    <t>8</t>
  </si>
  <si>
    <t>临沂东城小学</t>
  </si>
  <si>
    <t>东城社区内</t>
  </si>
  <si>
    <t>9</t>
  </si>
  <si>
    <t>开发区第三实验小学</t>
  </si>
  <si>
    <t>朝阳社区内</t>
  </si>
  <si>
    <t>10</t>
  </si>
  <si>
    <t>临沂沂河湾小学</t>
  </si>
  <si>
    <t>月亮湾社区内</t>
  </si>
  <si>
    <t>11</t>
  </si>
  <si>
    <t>区直实验小学</t>
  </si>
  <si>
    <t>李公河北区西</t>
  </si>
  <si>
    <t>12</t>
  </si>
  <si>
    <t>开发区实验中学（初中部）</t>
  </si>
  <si>
    <t>13</t>
  </si>
  <si>
    <t>九年一贯制学校</t>
  </si>
  <si>
    <t>沭河学校</t>
  </si>
  <si>
    <t>小学部</t>
  </si>
  <si>
    <t>桃花源社区内</t>
  </si>
  <si>
    <t>14</t>
  </si>
  <si>
    <t>初中部</t>
  </si>
  <si>
    <t>开发区实验中学（高中部）</t>
  </si>
  <si>
    <t>罗庄区</t>
  </si>
  <si>
    <t>改扩建(8所)</t>
  </si>
  <si>
    <t>临沂第二十一中学分校</t>
  </si>
  <si>
    <t>罗庄区商业街89号</t>
  </si>
  <si>
    <t>临沂第八实验小学</t>
  </si>
  <si>
    <t>罗庄区宝泉路85号</t>
  </si>
  <si>
    <t>临沂湖南崖小学</t>
  </si>
  <si>
    <t>罗庄区工业街61号</t>
  </si>
  <si>
    <t>沂堂镇中心小学</t>
  </si>
  <si>
    <t>罗庄区沂堂镇南沂堂村</t>
  </si>
  <si>
    <t>4</t>
  </si>
  <si>
    <t>临沂第二十一中学</t>
  </si>
  <si>
    <t>临沂沂堂中学</t>
  </si>
  <si>
    <t>5</t>
  </si>
  <si>
    <t>临沂孟园实验学校</t>
  </si>
  <si>
    <t>罗庄区化五路中段北</t>
  </si>
  <si>
    <t>6</t>
  </si>
  <si>
    <t>临沂汤庄实验学校</t>
  </si>
  <si>
    <t>罗庄区傅庄街道花埠岭村</t>
  </si>
  <si>
    <t>临沂第十八中学</t>
  </si>
  <si>
    <t>罗庄区文化路中段132号</t>
  </si>
  <si>
    <t>临沂第十九中学</t>
  </si>
  <si>
    <t>罗庄区永盛路101号</t>
  </si>
  <si>
    <t>新建 (9所)</t>
  </si>
  <si>
    <t>临沂行知实验小学</t>
  </si>
  <si>
    <t>罗庄区文化路122号</t>
  </si>
  <si>
    <t>临沂第八实验小学分校</t>
  </si>
  <si>
    <t>罗庄区文化路中段南侧</t>
  </si>
  <si>
    <t>临沂青河实验学校分校</t>
  </si>
  <si>
    <t>罗庄区湖北路与祝丘路交汇西北</t>
  </si>
  <si>
    <t>临沂青河实验学校</t>
  </si>
  <si>
    <t>15</t>
  </si>
  <si>
    <t>临沂第四十中学</t>
  </si>
  <si>
    <t>罗庄区湖东二路北段</t>
  </si>
  <si>
    <t>16</t>
  </si>
  <si>
    <t>临沂滨河花园学校</t>
  </si>
  <si>
    <t>罗庄区盛庄街道十里堡社区</t>
  </si>
  <si>
    <t>17</t>
  </si>
  <si>
    <t>临沂册山中学分校</t>
  </si>
  <si>
    <t>罗庄区册山街道唐沙沟社区</t>
  </si>
  <si>
    <t>18</t>
  </si>
  <si>
    <t>临沂双月湖实验学校</t>
  </si>
  <si>
    <t>罗庄区永盛路与湖东路交汇西北</t>
  </si>
  <si>
    <t>滨河高中</t>
  </si>
  <si>
    <t>河东区</t>
  </si>
  <si>
    <t>改扩建（7所）</t>
  </si>
  <si>
    <t>临沂九曲小学</t>
  </si>
  <si>
    <t>解放东路599号</t>
  </si>
  <si>
    <t>临沂第九实验小学</t>
  </si>
  <si>
    <t>东兴路2334号</t>
  </si>
  <si>
    <t>郑旺镇中心小学一分校</t>
  </si>
  <si>
    <t>郑旺常旺村</t>
  </si>
  <si>
    <t>郑旺镇中心小学二分校</t>
  </si>
  <si>
    <t>郑旺大尤家村</t>
  </si>
  <si>
    <t>临沂第二十七中学</t>
  </si>
  <si>
    <t>河东区东夷大街267号</t>
  </si>
  <si>
    <t>河东区益民实验中学</t>
  </si>
  <si>
    <t>相公街道驻地</t>
  </si>
  <si>
    <t>临沂郑旺中学</t>
  </si>
  <si>
    <t>郑旺镇驻地</t>
  </si>
  <si>
    <t>新建（7所）</t>
  </si>
  <si>
    <t>临沂九曲店小学</t>
  </si>
  <si>
    <t>安居街与孝友路交汇处</t>
  </si>
  <si>
    <t>临沂奥德实验小学</t>
  </si>
  <si>
    <t>桃园路与孝友路交汇处</t>
  </si>
  <si>
    <t>汤头街道中心小学</t>
  </si>
  <si>
    <t>汤泉旅游度假区驻地</t>
  </si>
  <si>
    <t>临沂高河小学</t>
  </si>
  <si>
    <t>军部路与智圣路交汇处</t>
  </si>
  <si>
    <t>临沂桃源小学</t>
  </si>
  <si>
    <t>智圣路与利坊街交汇处</t>
  </si>
  <si>
    <t>河东实验学校（教育学区）</t>
  </si>
  <si>
    <t>凤翔路与智成路交汇</t>
  </si>
  <si>
    <t>临沂中暨实验学校</t>
  </si>
  <si>
    <t>东兴路与机场路交汇处</t>
  </si>
  <si>
    <t>五区总计</t>
  </si>
  <si>
    <t>临港</t>
  </si>
  <si>
    <t>改扩建(2所)</t>
  </si>
  <si>
    <t>坪上中心小学</t>
  </si>
  <si>
    <t>临港区</t>
  </si>
  <si>
    <t>坪上镇驻地</t>
  </si>
  <si>
    <t>青年小学</t>
  </si>
  <si>
    <t>青年社区内</t>
  </si>
  <si>
    <t>新建 (4所)</t>
  </si>
  <si>
    <t>新城小学</t>
  </si>
  <si>
    <t>新城社区内</t>
  </si>
  <si>
    <t>金龙河小学</t>
  </si>
  <si>
    <t>金龙河社区内</t>
  </si>
  <si>
    <t>临港实验学校</t>
  </si>
  <si>
    <t>临港新城</t>
  </si>
  <si>
    <t>新城初中</t>
  </si>
  <si>
    <t>沂南</t>
  </si>
  <si>
    <t>改扩建2(所)</t>
  </si>
  <si>
    <t>沂南第一实验小学老校</t>
  </si>
  <si>
    <t>沂南县</t>
  </si>
  <si>
    <t>县城永兴路东段</t>
  </si>
  <si>
    <t>界湖小学西校</t>
  </si>
  <si>
    <t>县城银杏路西段</t>
  </si>
  <si>
    <t>新建 (6所)</t>
  </si>
  <si>
    <t>沂南第一实验小学新校</t>
  </si>
  <si>
    <t>县城人民路以北、朝阳路以东约300米</t>
  </si>
  <si>
    <t>沂南第五实验小学</t>
  </si>
  <si>
    <t>县城花山路南段</t>
  </si>
  <si>
    <t>沂南永兴小学</t>
  </si>
  <si>
    <t>县城振兴路西段</t>
  </si>
  <si>
    <t>沂南白石小学</t>
  </si>
  <si>
    <t>县城北外环西段</t>
  </si>
  <si>
    <t>开发区实验学校</t>
  </si>
  <si>
    <t>县城人民路东段</t>
  </si>
  <si>
    <t>沂南第一中学</t>
  </si>
  <si>
    <t>县城西外环229省道东侧</t>
  </si>
  <si>
    <t>郯城</t>
  </si>
  <si>
    <t>郯城县树华小学</t>
  </si>
  <si>
    <t>郯城县</t>
  </si>
  <si>
    <t>外环路杨楼庄附近</t>
  </si>
  <si>
    <t>2</t>
  </si>
  <si>
    <t>郯城县育才中学</t>
  </si>
  <si>
    <t>郯西路10号</t>
  </si>
  <si>
    <t>3</t>
  </si>
  <si>
    <t>新建 (5所)</t>
  </si>
  <si>
    <t>郯城县第二实验小学</t>
  </si>
  <si>
    <t>人民路东段</t>
  </si>
  <si>
    <t>郯城县第六实验小学</t>
  </si>
  <si>
    <t>郯西路北首</t>
  </si>
  <si>
    <t>郯城街道英庄小学</t>
  </si>
  <si>
    <t>建设路西段</t>
  </si>
  <si>
    <t>龙门中学</t>
  </si>
  <si>
    <t>皇亭路东段</t>
  </si>
  <si>
    <t>郯城第一中学</t>
  </si>
  <si>
    <t>东城新区</t>
  </si>
  <si>
    <t>沂水</t>
  </si>
  <si>
    <t>沂水县实验小学</t>
  </si>
  <si>
    <t>沂水县</t>
  </si>
  <si>
    <t>沂水县新华街1号</t>
  </si>
  <si>
    <t>沂水县第二实验中学</t>
  </si>
  <si>
    <t>沂水县中心街南街</t>
  </si>
  <si>
    <t>沂水县开慧实验小学</t>
  </si>
  <si>
    <t>双城路北侧莲旺街西侧</t>
  </si>
  <si>
    <t>沂水县东院小学</t>
  </si>
  <si>
    <t>雪山风情街北侧东二环西侧</t>
  </si>
  <si>
    <t>沂水县龙湾新区小学</t>
  </si>
  <si>
    <t>龙家圈镇后马荒村</t>
  </si>
  <si>
    <t>沂水县第三实验中学</t>
  </si>
  <si>
    <t>沂水县龙湾新区中学</t>
  </si>
  <si>
    <t>兰陵</t>
  </si>
  <si>
    <t>改扩建(22所)</t>
  </si>
  <si>
    <t>兰陵镇韩塘小学</t>
  </si>
  <si>
    <t>兰陵县</t>
  </si>
  <si>
    <t>兰陵镇韩塘村</t>
  </si>
  <si>
    <t>庄坞镇中心小学</t>
  </si>
  <si>
    <t>庄坞镇涌泉后村</t>
  </si>
  <si>
    <t>庄坞镇层山小学</t>
  </si>
  <si>
    <t>庄坞镇山前村</t>
  </si>
  <si>
    <t>鲁城镇中心小学</t>
  </si>
  <si>
    <t>鲁城镇雷雨口村</t>
  </si>
  <si>
    <t>磨山镇中心小学</t>
  </si>
  <si>
    <t>磨山镇东村</t>
  </si>
  <si>
    <t>长城镇二庙小学</t>
  </si>
  <si>
    <t>长城镇马村</t>
  </si>
  <si>
    <t>向城镇兴明小学</t>
  </si>
  <si>
    <t>向城镇田村</t>
  </si>
  <si>
    <t>长城镇沙沟小学</t>
  </si>
  <si>
    <t>长城镇沙沟村</t>
  </si>
  <si>
    <t>庄坞镇庄坞联小</t>
  </si>
  <si>
    <t>庄坞镇庄坞村</t>
  </si>
  <si>
    <t>鲁城镇马庙小学</t>
  </si>
  <si>
    <t>鲁城镇西马庙村</t>
  </si>
  <si>
    <t>鲁城镇寨山小学</t>
  </si>
  <si>
    <t>鲁城镇寨山村</t>
  </si>
  <si>
    <t>芦柞镇田营小学</t>
  </si>
  <si>
    <t>芦柞镇田营村</t>
  </si>
  <si>
    <t>芦柞镇金庄小学</t>
  </si>
  <si>
    <t>芦柞镇金庄村</t>
  </si>
  <si>
    <t>神山镇和庄小学</t>
  </si>
  <si>
    <t>神山镇和庄村</t>
  </si>
  <si>
    <t>卞庄街道南小庄小学</t>
  </si>
  <si>
    <t>卞庄街道南小庄村</t>
  </si>
  <si>
    <t>向城镇杨桥小学</t>
  </si>
  <si>
    <t>向城镇杨桥村</t>
  </si>
  <si>
    <t>卞庄街道第二中学</t>
  </si>
  <si>
    <t>顺河路东段</t>
  </si>
  <si>
    <t>兰陵县第五中学</t>
  </si>
  <si>
    <t>兰陵镇徐庄村</t>
  </si>
  <si>
    <t>19</t>
  </si>
  <si>
    <t>鲁城镇初级中学</t>
  </si>
  <si>
    <t>20</t>
  </si>
  <si>
    <t>大仲村镇流井中学</t>
  </si>
  <si>
    <t>大仲村镇下流井村</t>
  </si>
  <si>
    <t>21</t>
  </si>
  <si>
    <t>向城镇兴明中学</t>
  </si>
  <si>
    <t>向城镇宋村</t>
  </si>
  <si>
    <t>22</t>
  </si>
  <si>
    <t>向城中学</t>
  </si>
  <si>
    <t>向城镇西王楼村</t>
  </si>
  <si>
    <t>23</t>
  </si>
  <si>
    <t>新建 (13所)</t>
  </si>
  <si>
    <t>芦柞镇初级中学</t>
  </si>
  <si>
    <t>芦柞镇芦柞西村</t>
  </si>
  <si>
    <t>24</t>
  </si>
  <si>
    <t>磨山镇赤土门小学</t>
  </si>
  <si>
    <t>磨山镇赤土门村</t>
  </si>
  <si>
    <t>25</t>
  </si>
  <si>
    <t>卞庄街道第三小学</t>
  </si>
  <si>
    <t>抱犊崮路南段东侧、顺和路西段路南</t>
  </si>
  <si>
    <t>26</t>
  </si>
  <si>
    <t>兰陵县第五小学</t>
  </si>
  <si>
    <t>东升路西侧、开阳路北侧，西邻公安局</t>
  </si>
  <si>
    <t>27</t>
  </si>
  <si>
    <t>兰陵县第六小学</t>
  </si>
  <si>
    <t>兰陵路东段路北、金榕苑东侧</t>
  </si>
  <si>
    <t>28</t>
  </si>
  <si>
    <t>兰陵县第七小学</t>
  </si>
  <si>
    <t>中兴路南段西侧、代村商城北侧</t>
  </si>
  <si>
    <t>29</t>
  </si>
  <si>
    <t>兰陵县第八小学</t>
  </si>
  <si>
    <t>兰陵路西段北侧、开元名都以西</t>
  </si>
  <si>
    <t>兰陵县第八中学</t>
  </si>
  <si>
    <t>育才路北段西侧， 迎宾路南侧、 金鼎国际北侧</t>
  </si>
  <si>
    <t>兰陵县第十中学</t>
  </si>
  <si>
    <t>职教中心原址</t>
  </si>
  <si>
    <t>卞庄街道第一初级中学</t>
  </si>
  <si>
    <t>泇代路东段南侧</t>
  </si>
  <si>
    <t>兰陵县第九中学</t>
  </si>
  <si>
    <t>经济开发区医院 西侧</t>
  </si>
  <si>
    <t>兰陵县第六中学</t>
  </si>
  <si>
    <t xml:space="preserve">泉山路北段西侧， 迎宾路北侧     </t>
  </si>
  <si>
    <t>兰陵县第七中学</t>
  </si>
  <si>
    <t>兰陵路西段南侧， 原天马物流园北部</t>
  </si>
  <si>
    <t>费县</t>
  </si>
  <si>
    <t>改扩建（1所）</t>
  </si>
  <si>
    <t>费县第二中学</t>
  </si>
  <si>
    <t>费县自由西路186号</t>
  </si>
  <si>
    <t>费县鲁公小学</t>
  </si>
  <si>
    <t>费县鲁公庙，光明路西，温凉河南</t>
  </si>
  <si>
    <t>费县北城小学</t>
  </si>
  <si>
    <t>新汽车站对面</t>
  </si>
  <si>
    <t>费县东城中学</t>
  </si>
  <si>
    <t>327国道东，建设路北</t>
  </si>
  <si>
    <t>费县北城中学</t>
  </si>
  <si>
    <t>站前路南，塔城路东</t>
  </si>
  <si>
    <t>平邑</t>
  </si>
  <si>
    <t>开发区石崮小学</t>
  </si>
  <si>
    <t>平邑县</t>
  </si>
  <si>
    <t>开发区石崮庄社区</t>
  </si>
  <si>
    <t>平邑街道镇北小学</t>
  </si>
  <si>
    <t>西张庄社区</t>
  </si>
  <si>
    <t>开发区河湾完小</t>
  </si>
  <si>
    <t>蒙阳东路</t>
  </si>
  <si>
    <t>平邑街道东阳完小</t>
  </si>
  <si>
    <t>建设南路</t>
  </si>
  <si>
    <t>平邑街道财源小学</t>
  </si>
  <si>
    <t>街道八埠庄社区</t>
  </si>
  <si>
    <t>特教学校（义务教育）</t>
  </si>
  <si>
    <t>朝阳路中段</t>
  </si>
  <si>
    <t>城东实验小学二期</t>
  </si>
  <si>
    <t>保定社区对过</t>
  </si>
  <si>
    <t>财源小学二期</t>
  </si>
  <si>
    <t>新建（6所）</t>
  </si>
  <si>
    <t>第三实验小学</t>
  </si>
  <si>
    <t>赛博城东校区对过</t>
  </si>
  <si>
    <t>第四实验小学</t>
  </si>
  <si>
    <t>石材三街小学</t>
  </si>
  <si>
    <t>第五实验小学</t>
  </si>
  <si>
    <t>财源大道南段小学</t>
  </si>
  <si>
    <t>第六实验小学</t>
  </si>
  <si>
    <t>东城北二路东段</t>
  </si>
  <si>
    <t>赛博城南校区</t>
  </si>
  <si>
    <t>金花路与建设路交汇处</t>
  </si>
  <si>
    <t>思源实验学校</t>
  </si>
  <si>
    <t>原街道三中东侧</t>
  </si>
  <si>
    <t>莒南</t>
  </si>
  <si>
    <t>莒南县第一小学</t>
  </si>
  <si>
    <t>莒南县</t>
  </si>
  <si>
    <t>莒南县人民路56号</t>
  </si>
  <si>
    <t>莒南县第二小学</t>
  </si>
  <si>
    <t>莒南县天桥路中段</t>
  </si>
  <si>
    <t>莒南县第八小学</t>
  </si>
  <si>
    <t>莒南县庆丰路118号</t>
  </si>
  <si>
    <t>莒南县第七中学</t>
  </si>
  <si>
    <t>莒南县翠岭路东段</t>
  </si>
  <si>
    <t>莒南县第八中学</t>
  </si>
  <si>
    <t>莒南县育新路94号</t>
  </si>
  <si>
    <t>莒南县第一小学东校区</t>
  </si>
  <si>
    <t>莒南县黄海路东段</t>
  </si>
  <si>
    <t>莒南县第二小学(新校区)</t>
  </si>
  <si>
    <t>莒南县十泉路东段</t>
  </si>
  <si>
    <t>莒南县临海新城小学
（莒南县第一小学北校区）</t>
  </si>
  <si>
    <t>莒南县临海新城</t>
  </si>
  <si>
    <t>莒南县城西小学</t>
  </si>
  <si>
    <t>莒南县永泰社区西</t>
  </si>
  <si>
    <t>莒南县临海新城中学
（莒南县第六中学北校区）</t>
  </si>
  <si>
    <t>莒南县第一中学北校东区</t>
  </si>
  <si>
    <t>蒙阴</t>
  </si>
  <si>
    <t>改扩建(9所)</t>
  </si>
  <si>
    <t>第一实验小学商城校区</t>
  </si>
  <si>
    <t>蒙阴县</t>
  </si>
  <si>
    <t>新城西路366号</t>
  </si>
  <si>
    <t>第一实验小学</t>
  </si>
  <si>
    <t>文庙路38号</t>
  </si>
  <si>
    <t>第二实验小学</t>
  </si>
  <si>
    <t>蒙恬路162号</t>
  </si>
  <si>
    <t>八一希望小学</t>
  </si>
  <si>
    <t>八一街42号</t>
  </si>
  <si>
    <t>刘洪中学</t>
  </si>
  <si>
    <t>南环路78号</t>
  </si>
  <si>
    <t>蒙城中学</t>
  </si>
  <si>
    <t>湖滨路12号</t>
  </si>
  <si>
    <t>蒙阴镇实验学校</t>
  </si>
  <si>
    <t>蒙恬路59号</t>
  </si>
  <si>
    <t>蒙阴镇中心小学</t>
  </si>
  <si>
    <t>经济开发区刘官庄社区408-3</t>
  </si>
  <si>
    <t>山东省蒙阴第一中学</t>
  </si>
  <si>
    <t>蒙阴县育才路8号</t>
  </si>
  <si>
    <t>新建 (1所)</t>
  </si>
  <si>
    <t>蒙阴二小天基小学</t>
  </si>
  <si>
    <t>蒙阴县叠翠路蒙阴三中北</t>
  </si>
  <si>
    <t>临沭</t>
  </si>
  <si>
    <t>改扩建(7所)</t>
  </si>
  <si>
    <t>临沭县第三实验小学</t>
  </si>
  <si>
    <t>临沭县</t>
  </si>
  <si>
    <t>临沭县兴南街1号</t>
  </si>
  <si>
    <t>临沭县第二实验小学</t>
  </si>
  <si>
    <t>临沭县利民大街西首</t>
  </si>
  <si>
    <t>临沭县第一实验小学</t>
  </si>
  <si>
    <t>临沭县中山南路9号</t>
  </si>
  <si>
    <t>临沭街道第二小学</t>
  </si>
  <si>
    <t>临沭县振兴北街35号</t>
  </si>
  <si>
    <t>临沭街道周庄中学</t>
  </si>
  <si>
    <t>临沭街道周庄社区</t>
  </si>
  <si>
    <t>临沭县第一初级中学</t>
  </si>
  <si>
    <t>临沭县育新街34号</t>
  </si>
  <si>
    <t>临沭县第五初级中学</t>
  </si>
  <si>
    <t>临沭常林西大街121号</t>
  </si>
  <si>
    <t>新建 (3所)</t>
  </si>
  <si>
    <t>临沭县第六实验小学</t>
  </si>
  <si>
    <t>县城红石湖公园附近</t>
  </si>
  <si>
    <t>临沭县第七实验小学</t>
  </si>
  <si>
    <t>临沭县青云山南路</t>
  </si>
  <si>
    <t>北城实验学校</t>
  </si>
  <si>
    <t>临沭利城大街西首</t>
  </si>
  <si>
    <t>蒙山</t>
  </si>
  <si>
    <t>11县区合计</t>
  </si>
  <si>
    <t>临沂市总计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</si>
</sst>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yyyy&quot;年&quot;m&quot;月&quot;;@"/>
    <numFmt numFmtId="179" formatCode="0.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1" applyNumberFormat="0" applyAlignment="0" applyProtection="0"/>
    <xf numFmtId="0" fontId="13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2" applyNumberFormat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0" fontId="1" fillId="7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8" borderId="0" applyNumberFormat="0" applyBorder="0" applyAlignment="0" applyProtection="0"/>
    <xf numFmtId="0" fontId="12" fillId="5" borderId="1" applyNumberFormat="0" applyAlignment="0" applyProtection="0"/>
    <xf numFmtId="0" fontId="20" fillId="9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4" borderId="0" applyNumberFormat="0" applyBorder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  <xf numFmtId="9" fontId="0" fillId="0" borderId="0" applyFont="0" applyFill="0" applyBorder="0" applyAlignment="0" applyProtection="0"/>
    <xf numFmtId="0" fontId="1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1" fillId="4" borderId="0" applyNumberFormat="0" applyBorder="0" applyAlignment="0" applyProtection="0"/>
    <xf numFmtId="0" fontId="17" fillId="0" borderId="6" applyNumberFormat="0" applyFill="0" applyAlignment="0" applyProtection="0"/>
    <xf numFmtId="0" fontId="13" fillId="13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8" fillId="5" borderId="2" applyNumberFormat="0" applyAlignment="0" applyProtection="0"/>
    <xf numFmtId="0" fontId="12" fillId="5" borderId="1" applyNumberFormat="0" applyAlignment="0" applyProtection="0"/>
    <xf numFmtId="0" fontId="1" fillId="15" borderId="0" applyNumberFormat="0" applyBorder="0" applyAlignment="0" applyProtection="0"/>
    <xf numFmtId="0" fontId="12" fillId="5" borderId="1" applyNumberFormat="0" applyAlignment="0" applyProtection="0"/>
    <xf numFmtId="0" fontId="16" fillId="16" borderId="8" applyNumberFormat="0" applyAlignment="0" applyProtection="0"/>
    <xf numFmtId="0" fontId="1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0" borderId="3" applyNumberFormat="0" applyFill="0" applyAlignment="0" applyProtection="0"/>
    <xf numFmtId="0" fontId="2" fillId="0" borderId="9" applyNumberFormat="0" applyFill="0" applyAlignment="0" applyProtection="0"/>
    <xf numFmtId="0" fontId="2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6" borderId="8" applyNumberFormat="0" applyAlignment="0" applyProtection="0"/>
    <xf numFmtId="0" fontId="13" fillId="19" borderId="0" applyNumberFormat="0" applyBorder="0" applyAlignment="0" applyProtection="0"/>
    <xf numFmtId="0" fontId="20" fillId="9" borderId="0" applyNumberFormat="0" applyBorder="0" applyAlignment="0" applyProtection="0"/>
    <xf numFmtId="0" fontId="22" fillId="0" borderId="3" applyNumberFormat="0" applyFill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3" fillId="14" borderId="0" applyNumberFormat="0" applyBorder="0" applyAlignment="0" applyProtection="0"/>
    <xf numFmtId="0" fontId="1" fillId="20" borderId="0" applyNumberFormat="0" applyBorder="0" applyAlignment="0" applyProtection="0"/>
    <xf numFmtId="0" fontId="18" fillId="5" borderId="2" applyNumberFormat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2" fillId="5" borderId="1" applyNumberFormat="0" applyAlignment="0" applyProtection="0"/>
    <xf numFmtId="0" fontId="1" fillId="15" borderId="0" applyNumberFormat="0" applyBorder="0" applyAlignment="0" applyProtection="0"/>
    <xf numFmtId="0" fontId="13" fillId="6" borderId="0" applyNumberFormat="0" applyBorder="0" applyAlignment="0" applyProtection="0"/>
    <xf numFmtId="0" fontId="1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23" borderId="0" applyNumberFormat="0" applyBorder="0" applyAlignment="0" applyProtection="0"/>
    <xf numFmtId="0" fontId="13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2" applyNumberFormat="0" applyAlignment="0" applyProtection="0"/>
    <xf numFmtId="0" fontId="1" fillId="7" borderId="0" applyNumberFormat="0" applyBorder="0" applyAlignment="0" applyProtection="0"/>
    <xf numFmtId="0" fontId="2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>
      <alignment vertical="center"/>
      <protection/>
    </xf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8" fillId="5" borderId="2" applyNumberFormat="0" applyAlignment="0" applyProtection="0"/>
    <xf numFmtId="0" fontId="1" fillId="15" borderId="0" applyNumberFormat="0" applyBorder="0" applyAlignment="0" applyProtection="0"/>
    <xf numFmtId="0" fontId="1" fillId="0" borderId="0">
      <alignment vertical="center"/>
      <protection/>
    </xf>
    <xf numFmtId="0" fontId="1" fillId="15" borderId="0" applyNumberFormat="0" applyBorder="0" applyAlignment="0" applyProtection="0"/>
    <xf numFmtId="0" fontId="1" fillId="0" borderId="0">
      <alignment vertical="center"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7" applyNumberFormat="0" applyFill="0" applyAlignment="0" applyProtection="0"/>
    <xf numFmtId="0" fontId="12" fillId="5" borderId="1" applyNumberForma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8" applyNumberFormat="0" applyAlignment="0" applyProtection="0"/>
    <xf numFmtId="0" fontId="1" fillId="15" borderId="0" applyNumberFormat="0" applyBorder="0" applyAlignment="0" applyProtection="0"/>
    <xf numFmtId="0" fontId="22" fillId="0" borderId="3" applyNumberFormat="0" applyFill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6" borderId="0" applyNumberFormat="0" applyBorder="0" applyAlignment="0" applyProtection="0"/>
    <xf numFmtId="0" fontId="1" fillId="23" borderId="0" applyNumberFormat="0" applyBorder="0" applyAlignment="0" applyProtection="0"/>
    <xf numFmtId="0" fontId="14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9" borderId="0" applyNumberFormat="0" applyBorder="0" applyAlignment="0" applyProtection="0"/>
    <xf numFmtId="0" fontId="13" fillId="21" borderId="0" applyNumberFormat="0" applyBorder="0" applyAlignment="0" applyProtection="0"/>
    <xf numFmtId="0" fontId="1" fillId="23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" fillId="0" borderId="0">
      <alignment vertical="center"/>
      <protection/>
    </xf>
    <xf numFmtId="0" fontId="1" fillId="11" borderId="4" applyNumberFormat="0" applyFont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5" applyNumberFormat="0" applyFill="0" applyAlignment="0" applyProtection="0"/>
    <xf numFmtId="0" fontId="21" fillId="4" borderId="0" applyNumberFormat="0" applyBorder="0" applyAlignment="0" applyProtection="0"/>
    <xf numFmtId="0" fontId="19" fillId="0" borderId="5" applyNumberFormat="0" applyFill="0" applyAlignment="0" applyProtection="0"/>
    <xf numFmtId="0" fontId="21" fillId="4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1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9" applyNumberFormat="0" applyFill="0" applyAlignment="0" applyProtection="0"/>
    <xf numFmtId="0" fontId="19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1" fillId="4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1" fillId="4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1" applyNumberFormat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3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12" fillId="5" borderId="1" applyNumberFormat="0" applyAlignment="0" applyProtection="0"/>
    <xf numFmtId="0" fontId="15" fillId="2" borderId="1" applyNumberFormat="0" applyAlignment="0" applyProtection="0"/>
    <xf numFmtId="0" fontId="12" fillId="5" borderId="1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" fillId="11" borderId="4" applyNumberFormat="0" applyFont="0" applyAlignment="0" applyProtection="0"/>
    <xf numFmtId="0" fontId="1" fillId="11" borderId="4" applyNumberFormat="0" applyFont="0" applyAlignment="0" applyProtection="0"/>
    <xf numFmtId="0" fontId="1" fillId="11" borderId="4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27" fontId="1" fillId="0" borderId="11" xfId="0" applyNumberFormat="1" applyFont="1" applyFill="1" applyBorder="1" applyAlignment="1">
      <alignment horizontal="center" vertical="center"/>
    </xf>
    <xf numFmtId="27" fontId="1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163" applyFont="1" applyBorder="1" applyAlignment="1">
      <alignment horizontal="center" vertical="center" wrapText="1"/>
      <protection/>
    </xf>
    <xf numFmtId="49" fontId="1" fillId="0" borderId="11" xfId="163" applyNumberFormat="1" applyFont="1" applyBorder="1" applyAlignment="1">
      <alignment horizontal="center" vertical="center" wrapText="1"/>
      <protection/>
    </xf>
    <xf numFmtId="0" fontId="9" fillId="0" borderId="11" xfId="163" applyFont="1" applyBorder="1" applyAlignment="1">
      <alignment horizontal="center" vertical="center" wrapText="1"/>
      <protection/>
    </xf>
    <xf numFmtId="0" fontId="1" fillId="0" borderId="11" xfId="163" applyFont="1" applyBorder="1" applyAlignment="1">
      <alignment horizontal="center" vertical="center" wrapText="1"/>
      <protection/>
    </xf>
    <xf numFmtId="27" fontId="1" fillId="0" borderId="11" xfId="0" applyNumberFormat="1" applyFont="1" applyFill="1" applyBorder="1" applyAlignment="1">
      <alignment horizontal="center" vertical="center" wrapText="1"/>
    </xf>
    <xf numFmtId="27" fontId="3" fillId="0" borderId="11" xfId="0" applyNumberFormat="1" applyFont="1" applyFill="1" applyBorder="1" applyAlignment="1">
      <alignment horizontal="center" vertical="center" wrapText="1" shrinkToFit="1"/>
    </xf>
    <xf numFmtId="27" fontId="3" fillId="0" borderId="11" xfId="0" applyNumberFormat="1" applyFont="1" applyFill="1" applyBorder="1" applyAlignment="1">
      <alignment horizontal="center" vertical="center" wrapText="1"/>
    </xf>
    <xf numFmtId="27" fontId="1" fillId="0" borderId="11" xfId="0" applyNumberFormat="1" applyFont="1" applyBorder="1" applyAlignment="1">
      <alignment horizontal="center" vertical="center" wrapText="1"/>
    </xf>
    <xf numFmtId="27" fontId="1" fillId="0" borderId="11" xfId="163" applyNumberFormat="1" applyFont="1" applyBorder="1" applyAlignment="1">
      <alignment horizontal="center" vertical="center" wrapText="1"/>
      <protection/>
    </xf>
    <xf numFmtId="0" fontId="3" fillId="0" borderId="11" xfId="263" applyFont="1" applyBorder="1" applyAlignment="1">
      <alignment horizontal="center" vertical="center" wrapText="1"/>
      <protection/>
    </xf>
    <xf numFmtId="27" fontId="3" fillId="0" borderId="11" xfId="0" applyNumberFormat="1" applyFont="1" applyBorder="1" applyAlignment="1">
      <alignment horizontal="center" vertical="center"/>
    </xf>
    <xf numFmtId="0" fontId="3" fillId="0" borderId="11" xfId="163" applyFont="1" applyBorder="1" applyAlignment="1">
      <alignment horizontal="center" vertical="center" wrapText="1"/>
      <protection/>
    </xf>
    <xf numFmtId="0" fontId="3" fillId="24" borderId="11" xfId="214" applyFont="1" applyFill="1" applyBorder="1" applyAlignment="1">
      <alignment horizontal="center" vertical="center" wrapText="1"/>
    </xf>
    <xf numFmtId="0" fontId="4" fillId="24" borderId="11" xfId="214" applyFont="1" applyFill="1" applyBorder="1" applyAlignment="1">
      <alignment horizontal="center" vertical="center" wrapText="1"/>
    </xf>
    <xf numFmtId="0" fontId="3" fillId="0" borderId="11" xfId="279" applyFont="1" applyBorder="1" applyAlignment="1">
      <alignment horizontal="center" vertical="center" wrapText="1"/>
      <protection/>
    </xf>
    <xf numFmtId="0" fontId="1" fillId="0" borderId="11" xfId="163" applyFont="1" applyFill="1" applyBorder="1" applyAlignment="1">
      <alignment horizontal="center" vertical="center" wrapText="1"/>
      <protection/>
    </xf>
    <xf numFmtId="27" fontId="1" fillId="0" borderId="11" xfId="163" applyNumberFormat="1" applyFont="1" applyFill="1" applyBorder="1" applyAlignment="1">
      <alignment horizontal="center" vertical="center" wrapText="1"/>
      <protection/>
    </xf>
    <xf numFmtId="179" fontId="1" fillId="0" borderId="11" xfId="163" applyNumberFormat="1" applyFont="1" applyFill="1" applyBorder="1" applyAlignment="1">
      <alignment horizontal="center" vertical="center" wrapText="1"/>
      <protection/>
    </xf>
    <xf numFmtId="0" fontId="3" fillId="0" borderId="11" xfId="279" applyFont="1" applyFill="1" applyBorder="1" applyAlignment="1">
      <alignment horizontal="center" vertical="center" wrapText="1"/>
      <protection/>
    </xf>
    <xf numFmtId="0" fontId="10" fillId="0" borderId="11" xfId="279" applyFont="1" applyFill="1" applyBorder="1" applyAlignment="1">
      <alignment horizontal="center" vertical="center" wrapText="1"/>
      <protection/>
    </xf>
    <xf numFmtId="0" fontId="3" fillId="0" borderId="11" xfId="268" applyFont="1" applyFill="1" applyBorder="1" applyAlignment="1">
      <alignment horizontal="center" vertical="center" wrapText="1"/>
      <protection/>
    </xf>
    <xf numFmtId="0" fontId="3" fillId="0" borderId="11" xfId="263" applyFont="1" applyFill="1" applyBorder="1" applyAlignment="1">
      <alignment horizontal="center" vertical="center" wrapText="1"/>
      <protection/>
    </xf>
    <xf numFmtId="176" fontId="3" fillId="0" borderId="11" xfId="263" applyNumberFormat="1" applyFont="1" applyFill="1" applyBorder="1" applyAlignment="1">
      <alignment horizontal="center" vertical="center" wrapText="1"/>
      <protection/>
    </xf>
    <xf numFmtId="27" fontId="3" fillId="0" borderId="11" xfId="263" applyNumberFormat="1" applyFont="1" applyFill="1" applyBorder="1" applyAlignment="1">
      <alignment horizontal="center" vertical="center" wrapText="1"/>
      <protection/>
    </xf>
    <xf numFmtId="0" fontId="3" fillId="0" borderId="11" xfId="165" applyFont="1" applyBorder="1" applyAlignment="1">
      <alignment horizontal="center" vertical="center" wrapText="1"/>
      <protection/>
    </xf>
    <xf numFmtId="0" fontId="3" fillId="0" borderId="11" xfId="269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</cellXfs>
  <cellStyles count="339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强调文字颜色 5 2_复件 临沂专项规划1027" xfId="20"/>
    <cellStyle name="链接单元格 3 2" xfId="21"/>
    <cellStyle name="20% - 强调文字颜色 1 2" xfId="22"/>
    <cellStyle name="Currency" xfId="23"/>
    <cellStyle name="Comma [0]" xfId="24"/>
    <cellStyle name="40% - 强调文字颜色 3" xfId="25"/>
    <cellStyle name="计算 2" xfId="26"/>
    <cellStyle name="差" xfId="27"/>
    <cellStyle name="Comma" xfId="28"/>
    <cellStyle name="Hyperlink" xfId="29"/>
    <cellStyle name="60% - 强调文字颜色 6 3 2" xfId="30"/>
    <cellStyle name="20% - 强调文字颜色 3 2 2" xfId="31"/>
    <cellStyle name="60% - 强调文字颜色 3" xfId="32"/>
    <cellStyle name="20% - 强调文字颜色 2 3 2" xfId="33"/>
    <cellStyle name="Percent" xfId="34"/>
    <cellStyle name="20% - 强调文字颜色 2 2 2" xfId="35"/>
    <cellStyle name="Followed Hyperlink" xfId="36"/>
    <cellStyle name="注释" xfId="37"/>
    <cellStyle name="常规 6" xfId="38"/>
    <cellStyle name="60% - 强调文字颜色 2 3" xfId="39"/>
    <cellStyle name="标题 4" xfId="40"/>
    <cellStyle name="解释性文本 2 2" xfId="41"/>
    <cellStyle name="60% - 强调文字颜色 2" xfId="42"/>
    <cellStyle name="警告文本" xfId="43"/>
    <cellStyle name="标题" xfId="44"/>
    <cellStyle name="常规 5 2" xfId="45"/>
    <cellStyle name="60% - 强调文字颜色 2 2 2" xfId="46"/>
    <cellStyle name="解释性文本" xfId="47"/>
    <cellStyle name="标题 1" xfId="48"/>
    <cellStyle name="好_XX县区2015-2017年城镇学校建设规划情况表" xfId="49"/>
    <cellStyle name="标题 2" xfId="50"/>
    <cellStyle name="60% - 强调文字颜色 1" xfId="51"/>
    <cellStyle name="标题 3" xfId="52"/>
    <cellStyle name="标题 6_复件 临沂专项规划1027" xfId="53"/>
    <cellStyle name="60% - 强调文字颜色 4" xfId="54"/>
    <cellStyle name="输出" xfId="55"/>
    <cellStyle name="计算" xfId="56"/>
    <cellStyle name="40% - 强调文字颜色 4 2" xfId="57"/>
    <cellStyle name="计算 3 2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20% - 强调文字颜色 3 3" xfId="65"/>
    <cellStyle name="适中" xfId="66"/>
    <cellStyle name="20% - 强调文字颜色 5" xfId="67"/>
    <cellStyle name="检查单元格 3 2" xfId="68"/>
    <cellStyle name="强调文字颜色 1" xfId="69"/>
    <cellStyle name="差_XX县区2015-2017年城镇学校建设规划情况表 3 2_复件 临沂专项规划1027" xfId="70"/>
    <cellStyle name="链接单元格 3" xfId="71"/>
    <cellStyle name="20% - 强调文字颜色 1" xfId="72"/>
    <cellStyle name="40% - 强调文字颜色 4 3 2" xfId="73"/>
    <cellStyle name="强调文字颜色 4 3_复件 临沂专项规划1027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强调文字颜色 6" xfId="87"/>
    <cellStyle name="20% - 强调文字颜色 3 3 2" xfId="88"/>
    <cellStyle name="适中 2" xfId="89"/>
    <cellStyle name="适中 2_复件 临沂专项规划1027" xfId="90"/>
    <cellStyle name="40% - 强调文字颜色 6" xfId="91"/>
    <cellStyle name="60% - 强调文字颜色 6" xfId="92"/>
    <cellStyle name="20% - 强调文字颜色 2 3" xfId="93"/>
    <cellStyle name="20% - 强调文字颜色 4 2 2" xfId="94"/>
    <cellStyle name="常规 3 2" xfId="95"/>
    <cellStyle name="20% - 强调文字颜色 1 3" xfId="96"/>
    <cellStyle name="20% - 强调文字颜色 3 2" xfId="97"/>
    <cellStyle name="输出 3 2" xfId="98"/>
    <cellStyle name="20% - 强调文字颜色 1 2 2" xfId="99"/>
    <cellStyle name="好_附件6：乡镇规划表hw 3" xfId="100"/>
    <cellStyle name="20% - 强调文字颜色 4 2" xfId="101"/>
    <cellStyle name="常规 3" xfId="102"/>
    <cellStyle name="20% - 强调文字颜色 1 3 2" xfId="103"/>
    <cellStyle name="20% - 强调文字颜色 2 2" xfId="104"/>
    <cellStyle name="输出 2 2" xfId="105"/>
    <cellStyle name="20% - 强调文字颜色 4 3" xfId="106"/>
    <cellStyle name="常规 4" xfId="107"/>
    <cellStyle name="20% - 强调文字颜色 4 3 2" xfId="108"/>
    <cellStyle name="常规 4 2" xfId="109"/>
    <cellStyle name="20% - 强调文字颜色 5 2" xfId="110"/>
    <cellStyle name="20% - 强调文字颜色 5 2 2" xfId="111"/>
    <cellStyle name="标题 4 3_复件 临沂专项规划1027" xfId="112"/>
    <cellStyle name="20% - 强调文字颜色 5 3" xfId="113"/>
    <cellStyle name="20% - 强调文字颜色 5 3 2" xfId="114"/>
    <cellStyle name="20% - 强调文字颜色 6 2" xfId="115"/>
    <cellStyle name="20% - 强调文字颜色 6 2 2" xfId="116"/>
    <cellStyle name="20% - 强调文字颜色 6 3" xfId="117"/>
    <cellStyle name="强调文字颜色 3 2_复件 临沂专项规划1027" xfId="118"/>
    <cellStyle name="20% - 强调文字颜色 6 3 2" xfId="119"/>
    <cellStyle name="40% - 强调文字颜色 1 2" xfId="120"/>
    <cellStyle name="40% - 强调文字颜色 1 2 2" xfId="121"/>
    <cellStyle name="40% - 强调文字颜色 1 3" xfId="122"/>
    <cellStyle name="40% - 强调文字颜色 1 3 2" xfId="123"/>
    <cellStyle name="40% - 强调文字颜色 2 2" xfId="124"/>
    <cellStyle name="差_XX县区2015-2017年城镇学校建设规划情况表 2_复件 临沂专项规划1027" xfId="125"/>
    <cellStyle name="好_附件6：乡镇规划表hw 4" xfId="126"/>
    <cellStyle name="40% - 强调文字颜色 2 2 2" xfId="127"/>
    <cellStyle name="40% - 强调文字颜色 2 3" xfId="128"/>
    <cellStyle name="40% - 强调文字颜色 2 3 2" xfId="129"/>
    <cellStyle name="40% - 强调文字颜色 3 2" xfId="130"/>
    <cellStyle name="标题 3 2_复件 临沂专项规划1027" xfId="131"/>
    <cellStyle name="计算 2 2" xfId="132"/>
    <cellStyle name="40% - 强调文字颜色 3 2 2" xfId="133"/>
    <cellStyle name="40% - 强调文字颜色 3 3" xfId="134"/>
    <cellStyle name="60% - 强调文字颜色 2 2_复件 临沂专项规划1027" xfId="135"/>
    <cellStyle name="40% - 强调文字颜色 3 3 2" xfId="136"/>
    <cellStyle name="40% - 强调文字颜色 4 2 2" xfId="137"/>
    <cellStyle name="检查单元格 2" xfId="138"/>
    <cellStyle name="40% - 强调文字颜色 4 3" xfId="139"/>
    <cellStyle name="链接单元格 3_复件 临沂专项规划1027" xfId="140"/>
    <cellStyle name="40% - 强调文字颜色 5 2" xfId="141"/>
    <cellStyle name="40% - 强调文字颜色 5 2 2" xfId="142"/>
    <cellStyle name="60% - 强调文字颜色 4 3" xfId="143"/>
    <cellStyle name="40% - 强调文字颜色 5 3" xfId="144"/>
    <cellStyle name="40% - 强调文字颜色 5 3 2" xfId="145"/>
    <cellStyle name="60% - 强调文字颜色 5 3" xfId="146"/>
    <cellStyle name="40% - 强调文字颜色 6 2" xfId="147"/>
    <cellStyle name="适中 2 2" xfId="148"/>
    <cellStyle name="40% - 强调文字颜色 6 2 2" xfId="149"/>
    <cellStyle name="40% - 强调文字颜色 6 3" xfId="150"/>
    <cellStyle name="差_附件6：乡镇规划表hw" xfId="151"/>
    <cellStyle name="强调文字颜色 3 2 2" xfId="152"/>
    <cellStyle name="40% - 强调文字颜色 6 3 2" xfId="153"/>
    <cellStyle name="差_附件6：乡镇规划表hw 2" xfId="154"/>
    <cellStyle name="解释性文本 3" xfId="155"/>
    <cellStyle name="60% - 强调文字颜色 1 2" xfId="156"/>
    <cellStyle name="60% - 强调文字颜色 1 2 2" xfId="157"/>
    <cellStyle name="60% - 强调文字颜色 1 2_复件 临沂专项规划1027" xfId="158"/>
    <cellStyle name="60% - 强调文字颜色 1 3" xfId="159"/>
    <cellStyle name="60% - 强调文字颜色 1 3 2" xfId="160"/>
    <cellStyle name="60% - 强调文字颜色 1 3_复件 临沂专项规划1027" xfId="161"/>
    <cellStyle name="60% - 强调文字颜色 2 2" xfId="162"/>
    <cellStyle name="常规 5" xfId="163"/>
    <cellStyle name="60% - 强调文字颜色 2 3 2" xfId="164"/>
    <cellStyle name="常规 6 2" xfId="165"/>
    <cellStyle name="注释 2" xfId="166"/>
    <cellStyle name="60% - 强调文字颜色 2 3_复件 临沂专项规划1027" xfId="167"/>
    <cellStyle name="60% - 强调文字颜色 3 2" xfId="168"/>
    <cellStyle name="60% - 强调文字颜色 3 2 2" xfId="169"/>
    <cellStyle name="60% - 强调文字颜色 3 2_复件 临沂专项规划1027" xfId="170"/>
    <cellStyle name="60% - 强调文字颜色 3 3" xfId="171"/>
    <cellStyle name="强调文字颜色 3 3_复件 临沂专项规划1027" xfId="172"/>
    <cellStyle name="60% - 强调文字颜色 3 3 2" xfId="173"/>
    <cellStyle name="60% - 强调文字颜色 3 3_复件 临沂专项规划1027" xfId="174"/>
    <cellStyle name="60% - 强调文字颜色 4 2" xfId="175"/>
    <cellStyle name="60% - 强调文字颜色 4 2 2" xfId="176"/>
    <cellStyle name="差_XX县区2015-2017年城镇学校建设规划情况表_复件 临沂专项规划1027" xfId="177"/>
    <cellStyle name="60% - 强调文字颜色 4 2_复件 临沂专项规划1027" xfId="178"/>
    <cellStyle name="强调文字颜色 1 3 2" xfId="179"/>
    <cellStyle name="60% - 强调文字颜色 4 3 2" xfId="180"/>
    <cellStyle name="60% - 强调文字颜色 4 3_复件 临沂专项规划1027" xfId="181"/>
    <cellStyle name="60% - 强调文字颜色 5 2" xfId="182"/>
    <cellStyle name="60% - 强调文字颜色 5 2 2" xfId="183"/>
    <cellStyle name="60% - 强调文字颜色 5 2_复件 临沂专项规划1027" xfId="184"/>
    <cellStyle name="标题 4 3 2" xfId="185"/>
    <cellStyle name="60% - 强调文字颜色 5 3 2" xfId="186"/>
    <cellStyle name="60% - 强调文字颜色 5 3_复件 临沂专项规划1027" xfId="187"/>
    <cellStyle name="60% - 强调文字颜色 6 2" xfId="188"/>
    <cellStyle name="60% - 强调文字颜色 6 2 2" xfId="189"/>
    <cellStyle name="60% - 强调文字颜色 6 2_复件 临沂专项规划1027" xfId="190"/>
    <cellStyle name="60% - 强调文字颜色 6 3" xfId="191"/>
    <cellStyle name="60% - 强调文字颜色 6 3_复件 临沂专项规划1027" xfId="192"/>
    <cellStyle name="标题 1 2" xfId="193"/>
    <cellStyle name="好_XX县区2015-2017年城镇学校建设规划情况表 2" xfId="194"/>
    <cellStyle name="标题 1 2 2" xfId="195"/>
    <cellStyle name="好_XX县区2015-2017年城镇学校建设规划情况表 2 2" xfId="196"/>
    <cellStyle name="标题 1 2_复件 临沂专项规划1027" xfId="197"/>
    <cellStyle name="标题 1 3" xfId="198"/>
    <cellStyle name="好_XX县区2015-2017年城镇学校建设规划情况表 3" xfId="199"/>
    <cellStyle name="标题 1 3 2" xfId="200"/>
    <cellStyle name="差_XX县区2015-2017年城镇学校建设规划情况表 2 2_复件 临沂专项规划1027" xfId="201"/>
    <cellStyle name="好_XX县区2015-2017年城镇学校建设规划情况表 3 2" xfId="202"/>
    <cellStyle name="汇总 3" xfId="203"/>
    <cellStyle name="标题 1 3_复件 临沂专项规划1027" xfId="204"/>
    <cellStyle name="标题 2 2" xfId="205"/>
    <cellStyle name="标题 2 2 2" xfId="206"/>
    <cellStyle name="标题 2 2_复件 临沂专项规划1027" xfId="207"/>
    <cellStyle name="标题 2 3" xfId="208"/>
    <cellStyle name="好 3_复件 临沂专项规划1027" xfId="209"/>
    <cellStyle name="标题 2 3 2" xfId="210"/>
    <cellStyle name="标题 2 3_复件 临沂专项规划1027" xfId="211"/>
    <cellStyle name="标题 3 2" xfId="212"/>
    <cellStyle name="标题 3 2 2" xfId="213"/>
    <cellStyle name="好 5" xfId="214"/>
    <cellStyle name="标题 3 3" xfId="215"/>
    <cellStyle name="标题 3 3 2" xfId="216"/>
    <cellStyle name="标题 3 3_复件 临沂专项规划1027" xfId="217"/>
    <cellStyle name="标题 4 2" xfId="218"/>
    <cellStyle name="差 3_复件 临沂专项规划1027" xfId="219"/>
    <cellStyle name="标题 4 2 2" xfId="220"/>
    <cellStyle name="标题 4 2_复件 临沂专项规划1027" xfId="221"/>
    <cellStyle name="差 3" xfId="222"/>
    <cellStyle name="标题 4 3" xfId="223"/>
    <cellStyle name="汇总 2 2" xfId="224"/>
    <cellStyle name="标题 5" xfId="225"/>
    <cellStyle name="好_附件6：乡镇规划表hw 3 2" xfId="226"/>
    <cellStyle name="标题 5 2" xfId="227"/>
    <cellStyle name="标题 5_复件 临沂专项规划1027" xfId="228"/>
    <cellStyle name="好_附件6：乡镇规划表hw 3 2_复件 临沂专项规划1027" xfId="229"/>
    <cellStyle name="标题 6" xfId="230"/>
    <cellStyle name="标题 6 2" xfId="231"/>
    <cellStyle name="强调文字颜色 4 2_复件 临沂专项规划1027" xfId="232"/>
    <cellStyle name="差 2" xfId="233"/>
    <cellStyle name="差_附件6：乡镇规划表hw 4" xfId="234"/>
    <cellStyle name="差 2 2" xfId="235"/>
    <cellStyle name="差 2_复件 临沂专项规划1027" xfId="236"/>
    <cellStyle name="差_附件6：乡镇规划表hw 4_复件 临沂专项规划1027" xfId="237"/>
    <cellStyle name="强调文字颜色 1 2" xfId="238"/>
    <cellStyle name="差 3 2" xfId="239"/>
    <cellStyle name="差_XX县区2015-2017年城镇学校建设规划情况表" xfId="240"/>
    <cellStyle name="差_XX县区2015-2017年城镇学校建设规划情况表 2" xfId="241"/>
    <cellStyle name="差_XX县区2015-2017年城镇学校建设规划情况表 2 2" xfId="242"/>
    <cellStyle name="强调文字颜色 2 2_复件 临沂专项规划1027" xfId="243"/>
    <cellStyle name="差_XX县区2015-2017年城镇学校建设规划情况表 3" xfId="244"/>
    <cellStyle name="差_附件6：乡镇规划表hw 2 2_复件 临沂专项规划1027" xfId="245"/>
    <cellStyle name="差_XX县区2015-2017年城镇学校建设规划情况表 3 2" xfId="246"/>
    <cellStyle name="差_XX县区2015-2017年城镇学校建设规划情况表 3_复件 临沂专项规划1027" xfId="247"/>
    <cellStyle name="差_XX县区2015-2017年城镇学校建设规划情况表 4" xfId="248"/>
    <cellStyle name="差_附件6：乡镇规划表hw 3 2" xfId="249"/>
    <cellStyle name="差_XX县区2015-2017年城镇学校建设规划情况表 4_复件 临沂专项规划1027" xfId="250"/>
    <cellStyle name="差_附件6：乡镇规划表hw 3 2_复件 临沂专项规划1027" xfId="251"/>
    <cellStyle name="差_附件6：乡镇规划表hw 2 2" xfId="252"/>
    <cellStyle name="解释性文本 3 2" xfId="253"/>
    <cellStyle name="差_附件6：乡镇规划表hw 2_复件 临沂专项规划1027" xfId="254"/>
    <cellStyle name="解释性文本 3_复件 临沂专项规划1027" xfId="255"/>
    <cellStyle name="差_附件6：乡镇规划表hw 3" xfId="256"/>
    <cellStyle name="差_附件6：乡镇规划表hw 3_复件 临沂专项规划1027" xfId="257"/>
    <cellStyle name="差_附件6：乡镇规划表hw_复件 临沂专项规划1027" xfId="258"/>
    <cellStyle name="常规 2" xfId="259"/>
    <cellStyle name="常规 2 2" xfId="260"/>
    <cellStyle name="常规 2 2 2" xfId="261"/>
    <cellStyle name="常规 2 2 3" xfId="262"/>
    <cellStyle name="常规 2 3" xfId="263"/>
    <cellStyle name="输入 3 2" xfId="264"/>
    <cellStyle name="常规 2 3 2" xfId="265"/>
    <cellStyle name="好_附件6：乡镇规划表hw" xfId="266"/>
    <cellStyle name="常规 2 4" xfId="267"/>
    <cellStyle name="常规 2 4 2" xfId="268"/>
    <cellStyle name="常规 2 5" xfId="269"/>
    <cellStyle name="强调文字颜色 4 2" xfId="270"/>
    <cellStyle name="常规 3 2 2" xfId="271"/>
    <cellStyle name="常规 3 3" xfId="272"/>
    <cellStyle name="常规 3 3 2" xfId="273"/>
    <cellStyle name="常规 3 4" xfId="274"/>
    <cellStyle name="常规 3 4 2" xfId="275"/>
    <cellStyle name="常规 3 5" xfId="276"/>
    <cellStyle name="强调文字颜色 5 2" xfId="277"/>
    <cellStyle name="常规 7" xfId="278"/>
    <cellStyle name="常规 7 2" xfId="279"/>
    <cellStyle name="常规 8" xfId="280"/>
    <cellStyle name="警告文本 3 2" xfId="281"/>
    <cellStyle name="好 2" xfId="282"/>
    <cellStyle name="好 2 2" xfId="283"/>
    <cellStyle name="链接单元格 2_复件 临沂专项规划1027" xfId="284"/>
    <cellStyle name="好 3" xfId="285"/>
    <cellStyle name="好 3 2" xfId="286"/>
    <cellStyle name="好 4" xfId="287"/>
    <cellStyle name="好 4 2" xfId="288"/>
    <cellStyle name="好 5 2" xfId="289"/>
    <cellStyle name="好 5 3" xfId="290"/>
    <cellStyle name="好 6" xfId="291"/>
    <cellStyle name="好_XX县区2015-2017年城镇学校建设规划情况表 2 2_复件 临沂专项规划1027" xfId="292"/>
    <cellStyle name="好_XX县区2015-2017年城镇学校建设规划情况表 3 2_复件 临沂专项规划1027" xfId="293"/>
    <cellStyle name="好_XX县区2015-2017年城镇学校建设规划情况表 4" xfId="294"/>
    <cellStyle name="好_XX县区2015-2017年城镇学校建设规划情况表 4_复件 临沂专项规划1027" xfId="295"/>
    <cellStyle name="好_附件6：乡镇规划表hw 2" xfId="296"/>
    <cellStyle name="好_附件6：乡镇规划表hw 2 2" xfId="297"/>
    <cellStyle name="好_附件6：乡镇规划表hw 2 2_复件 临沂专项规划1027" xfId="298"/>
    <cellStyle name="好_附件6：乡镇规划表hw 4_复件 临沂专项规划1027" xfId="299"/>
    <cellStyle name="好_复件 临沂专项规划1027" xfId="300"/>
    <cellStyle name="汇总 2" xfId="301"/>
    <cellStyle name="汇总 3 2" xfId="302"/>
    <cellStyle name="计算 2_复件 临沂专项规划1027" xfId="303"/>
    <cellStyle name="输入 2" xfId="304"/>
    <cellStyle name="计算 3_复件 临沂专项规划1027" xfId="305"/>
    <cellStyle name="检查单元格 2 2" xfId="306"/>
    <cellStyle name="检查单元格 2_复件 临沂专项规划1027" xfId="307"/>
    <cellStyle name="检查单元格 3" xfId="308"/>
    <cellStyle name="检查单元格 3_复件 临沂专项规划1027" xfId="309"/>
    <cellStyle name="解释性文本 2" xfId="310"/>
    <cellStyle name="解释性文本 2_复件 临沂专项规划1027" xfId="311"/>
    <cellStyle name="警告文本 2" xfId="312"/>
    <cellStyle name="警告文本 2 2" xfId="313"/>
    <cellStyle name="警告文本 3" xfId="314"/>
    <cellStyle name="链接单元格 2" xfId="315"/>
    <cellStyle name="链接单元格 2 2" xfId="316"/>
    <cellStyle name="强调文字颜色 1 2 2" xfId="317"/>
    <cellStyle name="强调文字颜色 1 2_复件 临沂专项规划1027" xfId="318"/>
    <cellStyle name="强调文字颜色 1 3" xfId="319"/>
    <cellStyle name="强调文字颜色 1 3_复件 临沂专项规划1027" xfId="320"/>
    <cellStyle name="强调文字颜色 2 2" xfId="321"/>
    <cellStyle name="强调文字颜色 2 2 2" xfId="322"/>
    <cellStyle name="强调文字颜色 2 3" xfId="323"/>
    <cellStyle name="强调文字颜色 2 3_复件 临沂专项规划1027" xfId="324"/>
    <cellStyle name="强调文字颜色 3 2" xfId="325"/>
    <cellStyle name="强调文字颜色 3 3" xfId="326"/>
    <cellStyle name="强调文字颜色 3 3 2" xfId="327"/>
    <cellStyle name="强调文字颜色 4 2 2" xfId="328"/>
    <cellStyle name="强调文字颜色 4 3" xfId="329"/>
    <cellStyle name="强调文字颜色 4 3 2" xfId="330"/>
    <cellStyle name="强调文字颜色 5 2 2" xfId="331"/>
    <cellStyle name="强调文字颜色 5 3" xfId="332"/>
    <cellStyle name="强调文字颜色 5 3 2" xfId="333"/>
    <cellStyle name="强调文字颜色 5 3_复件 临沂专项规划1027" xfId="334"/>
    <cellStyle name="强调文字颜色 6 2" xfId="335"/>
    <cellStyle name="强调文字颜色 6 2 2" xfId="336"/>
    <cellStyle name="强调文字颜色 6 2_复件 临沂专项规划1027" xfId="337"/>
    <cellStyle name="强调文字颜色 6 3" xfId="338"/>
    <cellStyle name="强调文字颜色 6 3 2" xfId="339"/>
    <cellStyle name="强调文字颜色 6 3_复件 临沂专项规划1027" xfId="340"/>
    <cellStyle name="适中 3" xfId="341"/>
    <cellStyle name="适中 3 2" xfId="342"/>
    <cellStyle name="适中 3_复件 临沂专项规划1027" xfId="343"/>
    <cellStyle name="输出 2_复件 临沂专项规划1027" xfId="344"/>
    <cellStyle name="输出 3_复件 临沂专项规划1027" xfId="345"/>
    <cellStyle name="输入 2 2" xfId="346"/>
    <cellStyle name="输入 2_复件 临沂专项规划1027" xfId="347"/>
    <cellStyle name="输入 3" xfId="348"/>
    <cellStyle name="输入 3_复件 临沂专项规划1027" xfId="349"/>
    <cellStyle name="注释 2 2" xfId="350"/>
    <cellStyle name="注释 3" xfId="351"/>
    <cellStyle name="注释 3 2" xfId="3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264"/>
  <sheetViews>
    <sheetView showZeros="0" tabSelected="1" workbookViewId="0" topLeftCell="A1">
      <selection activeCell="B1" sqref="B1:P1"/>
    </sheetView>
  </sheetViews>
  <sheetFormatPr defaultColWidth="12.00390625" defaultRowHeight="14.25"/>
  <cols>
    <col min="1" max="1" width="7.75390625" style="8" bestFit="1" customWidth="1"/>
    <col min="2" max="2" width="5.75390625" style="9" bestFit="1" customWidth="1"/>
    <col min="3" max="3" width="4.875" style="9" customWidth="1"/>
    <col min="4" max="4" width="5.25390625" style="9" customWidth="1"/>
    <col min="5" max="5" width="6.25390625" style="9" bestFit="1" customWidth="1"/>
    <col min="6" max="6" width="29.875" style="9" customWidth="1"/>
    <col min="7" max="7" width="6.375" style="9" hidden="1" customWidth="1"/>
    <col min="8" max="8" width="9.75390625" style="9" customWidth="1"/>
    <col min="9" max="9" width="35.625" style="7" customWidth="1"/>
    <col min="10" max="10" width="11.375" style="9" customWidth="1"/>
    <col min="11" max="11" width="8.50390625" style="9" customWidth="1"/>
    <col min="12" max="12" width="13.75390625" style="9" customWidth="1"/>
    <col min="13" max="13" width="10.00390625" style="9" customWidth="1"/>
    <col min="14" max="14" width="11.00390625" style="9" customWidth="1"/>
    <col min="15" max="15" width="7.625" style="9" customWidth="1"/>
    <col min="16" max="16" width="11.625" style="9" customWidth="1"/>
    <col min="17" max="16384" width="12.00390625" style="9" customWidth="1"/>
  </cols>
  <sheetData>
    <row r="1" spans="2:16" ht="33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0.75" customHeight="1">
      <c r="A2" s="11"/>
      <c r="B2" s="12" t="s">
        <v>1</v>
      </c>
      <c r="C2" s="12"/>
      <c r="D2" s="12"/>
      <c r="E2" s="12"/>
      <c r="F2" s="12"/>
      <c r="G2" s="13"/>
      <c r="H2" s="13"/>
      <c r="I2" s="24"/>
      <c r="J2" s="13"/>
      <c r="K2" s="13"/>
      <c r="L2" s="13"/>
      <c r="M2" s="13"/>
      <c r="N2" s="13"/>
      <c r="O2" s="13"/>
      <c r="P2" s="25"/>
    </row>
    <row r="3" spans="1:16" s="1" customFormat="1" ht="21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</row>
    <row r="4" spans="1:16" s="1" customFormat="1" ht="21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 ht="21" customHeight="1">
      <c r="A5" s="16" t="s">
        <v>17</v>
      </c>
      <c r="B5" s="17" t="s">
        <v>18</v>
      </c>
      <c r="C5" s="18" t="s">
        <v>19</v>
      </c>
      <c r="D5" s="18" t="s">
        <v>20</v>
      </c>
      <c r="E5" s="19">
        <v>1</v>
      </c>
      <c r="F5" s="20" t="s">
        <v>21</v>
      </c>
      <c r="G5" s="20"/>
      <c r="H5" s="19" t="s">
        <v>17</v>
      </c>
      <c r="I5" s="20" t="s">
        <v>22</v>
      </c>
      <c r="J5" s="26">
        <f aca="true" t="shared" si="0" ref="J5:J25">K5*45</f>
        <v>540</v>
      </c>
      <c r="K5" s="26">
        <v>12</v>
      </c>
      <c r="L5" s="26">
        <v>5000</v>
      </c>
      <c r="M5" s="27">
        <v>0</v>
      </c>
      <c r="N5" s="26">
        <f aca="true" t="shared" si="1" ref="N5:N13">L5*1800/10000</f>
        <v>900</v>
      </c>
      <c r="O5" s="26">
        <v>31</v>
      </c>
      <c r="P5" s="28">
        <v>43070</v>
      </c>
    </row>
    <row r="6" spans="1:16" s="2" customFormat="1" ht="21" customHeight="1">
      <c r="A6" s="16"/>
      <c r="B6" s="17">
        <v>2</v>
      </c>
      <c r="C6" s="18"/>
      <c r="D6" s="18"/>
      <c r="E6" s="19">
        <v>2</v>
      </c>
      <c r="F6" s="20" t="s">
        <v>23</v>
      </c>
      <c r="G6" s="20"/>
      <c r="H6" s="19" t="s">
        <v>17</v>
      </c>
      <c r="I6" s="20" t="s">
        <v>24</v>
      </c>
      <c r="J6" s="26">
        <f t="shared" si="0"/>
        <v>540</v>
      </c>
      <c r="K6" s="26">
        <v>12</v>
      </c>
      <c r="L6" s="26">
        <v>6000</v>
      </c>
      <c r="M6" s="27"/>
      <c r="N6" s="26">
        <f t="shared" si="1"/>
        <v>1080</v>
      </c>
      <c r="O6" s="26">
        <v>21</v>
      </c>
      <c r="P6" s="28">
        <v>43071</v>
      </c>
    </row>
    <row r="7" spans="1:16" s="2" customFormat="1" ht="21" customHeight="1">
      <c r="A7" s="16"/>
      <c r="B7" s="17">
        <v>3</v>
      </c>
      <c r="C7" s="18"/>
      <c r="D7" s="18"/>
      <c r="E7" s="19">
        <v>3</v>
      </c>
      <c r="F7" s="20" t="s">
        <v>25</v>
      </c>
      <c r="G7" s="20"/>
      <c r="H7" s="19" t="s">
        <v>17</v>
      </c>
      <c r="I7" s="20" t="s">
        <v>26</v>
      </c>
      <c r="J7" s="26">
        <f t="shared" si="0"/>
        <v>0</v>
      </c>
      <c r="K7" s="26">
        <v>0</v>
      </c>
      <c r="L7" s="26">
        <v>10000</v>
      </c>
      <c r="M7" s="27">
        <v>0</v>
      </c>
      <c r="N7" s="26">
        <f t="shared" si="1"/>
        <v>1800</v>
      </c>
      <c r="O7" s="26">
        <v>0</v>
      </c>
      <c r="P7" s="28">
        <v>43072</v>
      </c>
    </row>
    <row r="8" spans="1:16" s="2" customFormat="1" ht="21" customHeight="1">
      <c r="A8" s="16"/>
      <c r="B8" s="17">
        <v>4</v>
      </c>
      <c r="C8" s="18"/>
      <c r="D8" s="18"/>
      <c r="E8" s="19">
        <v>4</v>
      </c>
      <c r="F8" s="20" t="s">
        <v>27</v>
      </c>
      <c r="G8" s="20"/>
      <c r="H8" s="19" t="s">
        <v>17</v>
      </c>
      <c r="I8" s="20" t="s">
        <v>28</v>
      </c>
      <c r="J8" s="26">
        <f t="shared" si="0"/>
        <v>1080</v>
      </c>
      <c r="K8" s="26">
        <v>24</v>
      </c>
      <c r="L8" s="26">
        <v>10000</v>
      </c>
      <c r="M8" s="27">
        <v>0</v>
      </c>
      <c r="N8" s="26">
        <f t="shared" si="1"/>
        <v>1800</v>
      </c>
      <c r="O8" s="26">
        <v>0</v>
      </c>
      <c r="P8" s="28">
        <v>43073</v>
      </c>
    </row>
    <row r="9" spans="1:16" s="2" customFormat="1" ht="21" customHeight="1">
      <c r="A9" s="16"/>
      <c r="B9" s="17">
        <v>5</v>
      </c>
      <c r="C9" s="18"/>
      <c r="D9" s="18"/>
      <c r="E9" s="19">
        <v>5</v>
      </c>
      <c r="F9" s="20" t="s">
        <v>29</v>
      </c>
      <c r="G9" s="20"/>
      <c r="H9" s="19" t="s">
        <v>17</v>
      </c>
      <c r="I9" s="20" t="s">
        <v>30</v>
      </c>
      <c r="J9" s="26">
        <f t="shared" si="0"/>
        <v>0</v>
      </c>
      <c r="K9" s="26"/>
      <c r="L9" s="26">
        <v>17000</v>
      </c>
      <c r="M9" s="27">
        <v>0</v>
      </c>
      <c r="N9" s="26">
        <f t="shared" si="1"/>
        <v>3060</v>
      </c>
      <c r="O9" s="26">
        <v>0</v>
      </c>
      <c r="P9" s="28">
        <v>43074</v>
      </c>
    </row>
    <row r="10" spans="1:16" s="2" customFormat="1" ht="21" customHeight="1">
      <c r="A10" s="16"/>
      <c r="B10" s="17">
        <v>6</v>
      </c>
      <c r="C10" s="18"/>
      <c r="D10" s="18"/>
      <c r="E10" s="19">
        <v>6</v>
      </c>
      <c r="F10" s="19" t="s">
        <v>31</v>
      </c>
      <c r="G10" s="19"/>
      <c r="H10" s="19" t="s">
        <v>17</v>
      </c>
      <c r="I10" s="20" t="s">
        <v>32</v>
      </c>
      <c r="J10" s="26">
        <f t="shared" si="0"/>
        <v>1440</v>
      </c>
      <c r="K10" s="26">
        <v>32</v>
      </c>
      <c r="L10" s="26">
        <v>34700</v>
      </c>
      <c r="M10" s="27">
        <v>31</v>
      </c>
      <c r="N10" s="26">
        <f t="shared" si="1"/>
        <v>6246</v>
      </c>
      <c r="O10" s="26">
        <v>34</v>
      </c>
      <c r="P10" s="28">
        <v>43075</v>
      </c>
    </row>
    <row r="11" spans="1:16" s="2" customFormat="1" ht="21" customHeight="1">
      <c r="A11" s="16"/>
      <c r="B11" s="17">
        <v>7</v>
      </c>
      <c r="C11" s="18"/>
      <c r="D11" s="18"/>
      <c r="E11" s="19">
        <v>7</v>
      </c>
      <c r="F11" s="20" t="s">
        <v>33</v>
      </c>
      <c r="G11" s="20"/>
      <c r="H11" s="19" t="s">
        <v>17</v>
      </c>
      <c r="I11" s="20" t="s">
        <v>34</v>
      </c>
      <c r="J11" s="26">
        <f t="shared" si="0"/>
        <v>540</v>
      </c>
      <c r="K11" s="26">
        <v>12</v>
      </c>
      <c r="L11" s="26">
        <v>15000</v>
      </c>
      <c r="M11" s="27">
        <v>0</v>
      </c>
      <c r="N11" s="26">
        <f t="shared" si="1"/>
        <v>2700</v>
      </c>
      <c r="O11" s="26">
        <v>25</v>
      </c>
      <c r="P11" s="28">
        <v>43076</v>
      </c>
    </row>
    <row r="12" spans="1:16" s="2" customFormat="1" ht="21" customHeight="1">
      <c r="A12" s="16"/>
      <c r="B12" s="17">
        <v>8</v>
      </c>
      <c r="C12" s="18"/>
      <c r="D12" s="18"/>
      <c r="E12" s="19">
        <v>8</v>
      </c>
      <c r="F12" s="20" t="s">
        <v>35</v>
      </c>
      <c r="G12" s="20"/>
      <c r="H12" s="19" t="s">
        <v>17</v>
      </c>
      <c r="I12" s="20" t="s">
        <v>36</v>
      </c>
      <c r="J12" s="26">
        <f t="shared" si="0"/>
        <v>2160</v>
      </c>
      <c r="K12" s="26">
        <v>48</v>
      </c>
      <c r="L12" s="26">
        <v>21931</v>
      </c>
      <c r="M12" s="27">
        <v>20</v>
      </c>
      <c r="N12" s="26">
        <f t="shared" si="1"/>
        <v>3947.58</v>
      </c>
      <c r="O12" s="26">
        <v>61</v>
      </c>
      <c r="P12" s="28">
        <v>43077</v>
      </c>
    </row>
    <row r="13" spans="1:16" s="2" customFormat="1" ht="21" customHeight="1">
      <c r="A13" s="16"/>
      <c r="B13" s="17">
        <v>9</v>
      </c>
      <c r="C13" s="18"/>
      <c r="D13" s="18"/>
      <c r="E13" s="19">
        <v>9</v>
      </c>
      <c r="F13" s="20" t="s">
        <v>37</v>
      </c>
      <c r="G13" s="20"/>
      <c r="H13" s="19" t="s">
        <v>17</v>
      </c>
      <c r="I13" s="20" t="s">
        <v>38</v>
      </c>
      <c r="J13" s="26">
        <f t="shared" si="0"/>
        <v>1080</v>
      </c>
      <c r="K13" s="26">
        <v>24</v>
      </c>
      <c r="L13" s="26">
        <v>10000</v>
      </c>
      <c r="M13" s="27">
        <v>0</v>
      </c>
      <c r="N13" s="26">
        <f t="shared" si="1"/>
        <v>1800</v>
      </c>
      <c r="O13" s="26">
        <v>44</v>
      </c>
      <c r="P13" s="28">
        <v>43078</v>
      </c>
    </row>
    <row r="14" spans="1:16" s="2" customFormat="1" ht="21" customHeight="1">
      <c r="A14" s="16"/>
      <c r="B14" s="17">
        <v>10</v>
      </c>
      <c r="C14" s="18"/>
      <c r="D14" s="18"/>
      <c r="E14" s="19">
        <v>10</v>
      </c>
      <c r="F14" s="20" t="s">
        <v>39</v>
      </c>
      <c r="G14" s="20"/>
      <c r="H14" s="19" t="s">
        <v>17</v>
      </c>
      <c r="I14" s="20" t="s">
        <v>40</v>
      </c>
      <c r="J14" s="26">
        <f t="shared" si="0"/>
        <v>1080</v>
      </c>
      <c r="K14" s="26">
        <v>24</v>
      </c>
      <c r="L14" s="26">
        <v>11700</v>
      </c>
      <c r="M14" s="27">
        <v>0</v>
      </c>
      <c r="N14" s="26">
        <f aca="true" t="shared" si="2" ref="N14:N34">L14*1800/10000</f>
        <v>2106</v>
      </c>
      <c r="O14" s="26">
        <v>16</v>
      </c>
      <c r="P14" s="28">
        <v>43079</v>
      </c>
    </row>
    <row r="15" spans="1:16" s="2" customFormat="1" ht="21" customHeight="1">
      <c r="A15" s="16"/>
      <c r="B15" s="17">
        <v>11</v>
      </c>
      <c r="C15" s="18"/>
      <c r="D15" s="18"/>
      <c r="E15" s="19">
        <v>11</v>
      </c>
      <c r="F15" s="20" t="s">
        <v>41</v>
      </c>
      <c r="G15" s="20"/>
      <c r="H15" s="19" t="s">
        <v>17</v>
      </c>
      <c r="I15" s="20" t="s">
        <v>42</v>
      </c>
      <c r="J15" s="26">
        <f t="shared" si="0"/>
        <v>1620</v>
      </c>
      <c r="K15" s="26">
        <v>36</v>
      </c>
      <c r="L15" s="26">
        <v>18000</v>
      </c>
      <c r="M15" s="27">
        <v>0</v>
      </c>
      <c r="N15" s="26">
        <f t="shared" si="2"/>
        <v>3240</v>
      </c>
      <c r="O15" s="26">
        <v>54</v>
      </c>
      <c r="P15" s="28">
        <v>43080</v>
      </c>
    </row>
    <row r="16" spans="1:16" s="2" customFormat="1" ht="21" customHeight="1">
      <c r="A16" s="16"/>
      <c r="B16" s="17">
        <v>12</v>
      </c>
      <c r="C16" s="18"/>
      <c r="D16" s="18"/>
      <c r="E16" s="19">
        <v>12</v>
      </c>
      <c r="F16" s="20" t="s">
        <v>43</v>
      </c>
      <c r="G16" s="20"/>
      <c r="H16" s="19" t="s">
        <v>17</v>
      </c>
      <c r="I16" s="20" t="s">
        <v>44</v>
      </c>
      <c r="J16" s="26">
        <f t="shared" si="0"/>
        <v>810</v>
      </c>
      <c r="K16" s="26">
        <v>18</v>
      </c>
      <c r="L16" s="26">
        <v>12000</v>
      </c>
      <c r="M16" s="27">
        <v>0</v>
      </c>
      <c r="N16" s="26">
        <f t="shared" si="2"/>
        <v>2160</v>
      </c>
      <c r="O16" s="26">
        <v>4</v>
      </c>
      <c r="P16" s="28">
        <v>43081</v>
      </c>
    </row>
    <row r="17" spans="1:16" s="2" customFormat="1" ht="21" customHeight="1">
      <c r="A17" s="16"/>
      <c r="B17" s="17">
        <v>13</v>
      </c>
      <c r="C17" s="18"/>
      <c r="D17" s="18"/>
      <c r="E17" s="19">
        <v>13</v>
      </c>
      <c r="F17" s="20" t="s">
        <v>45</v>
      </c>
      <c r="G17" s="20"/>
      <c r="H17" s="19" t="s">
        <v>17</v>
      </c>
      <c r="I17" s="20" t="s">
        <v>46</v>
      </c>
      <c r="J17" s="26">
        <f t="shared" si="0"/>
        <v>810</v>
      </c>
      <c r="K17" s="26">
        <v>18</v>
      </c>
      <c r="L17" s="26">
        <v>10000</v>
      </c>
      <c r="M17" s="27">
        <v>0</v>
      </c>
      <c r="N17" s="26">
        <f t="shared" si="2"/>
        <v>1800</v>
      </c>
      <c r="O17" s="26">
        <v>30</v>
      </c>
      <c r="P17" s="28">
        <v>43082</v>
      </c>
    </row>
    <row r="18" spans="1:16" s="2" customFormat="1" ht="21" customHeight="1">
      <c r="A18" s="16"/>
      <c r="B18" s="17">
        <v>14</v>
      </c>
      <c r="C18" s="18"/>
      <c r="D18" s="18"/>
      <c r="E18" s="19">
        <v>14</v>
      </c>
      <c r="F18" s="20" t="s">
        <v>47</v>
      </c>
      <c r="G18" s="20"/>
      <c r="H18" s="19" t="s">
        <v>17</v>
      </c>
      <c r="I18" s="20" t="s">
        <v>48</v>
      </c>
      <c r="J18" s="26">
        <f t="shared" si="0"/>
        <v>1620</v>
      </c>
      <c r="K18" s="26">
        <v>36</v>
      </c>
      <c r="L18" s="26">
        <v>18000</v>
      </c>
      <c r="M18" s="27">
        <v>0</v>
      </c>
      <c r="N18" s="26">
        <f t="shared" si="2"/>
        <v>3240</v>
      </c>
      <c r="O18" s="26">
        <v>75</v>
      </c>
      <c r="P18" s="28">
        <v>43083</v>
      </c>
    </row>
    <row r="19" spans="1:16" s="2" customFormat="1" ht="21" customHeight="1">
      <c r="A19" s="16"/>
      <c r="B19" s="17">
        <v>15</v>
      </c>
      <c r="C19" s="18"/>
      <c r="D19" s="18"/>
      <c r="E19" s="19">
        <v>15</v>
      </c>
      <c r="F19" s="20" t="s">
        <v>49</v>
      </c>
      <c r="G19" s="20"/>
      <c r="H19" s="19" t="s">
        <v>17</v>
      </c>
      <c r="I19" s="20" t="s">
        <v>50</v>
      </c>
      <c r="J19" s="26">
        <f t="shared" si="0"/>
        <v>540</v>
      </c>
      <c r="K19" s="26">
        <v>12</v>
      </c>
      <c r="L19" s="26">
        <v>6000</v>
      </c>
      <c r="M19" s="27"/>
      <c r="N19" s="26">
        <f t="shared" si="2"/>
        <v>1080</v>
      </c>
      <c r="O19" s="26">
        <v>0</v>
      </c>
      <c r="P19" s="28">
        <v>43084</v>
      </c>
    </row>
    <row r="20" spans="1:16" s="2" customFormat="1" ht="21" customHeight="1">
      <c r="A20" s="16"/>
      <c r="B20" s="17">
        <v>16</v>
      </c>
      <c r="C20" s="18"/>
      <c r="D20" s="18"/>
      <c r="E20" s="19">
        <v>16</v>
      </c>
      <c r="F20" s="20" t="s">
        <v>51</v>
      </c>
      <c r="G20" s="20"/>
      <c r="H20" s="19" t="s">
        <v>17</v>
      </c>
      <c r="I20" s="20" t="s">
        <v>52</v>
      </c>
      <c r="J20" s="26">
        <f t="shared" si="0"/>
        <v>540</v>
      </c>
      <c r="K20" s="26">
        <v>12</v>
      </c>
      <c r="L20" s="26">
        <v>6000</v>
      </c>
      <c r="M20" s="27">
        <v>0</v>
      </c>
      <c r="N20" s="26">
        <f t="shared" si="2"/>
        <v>1080</v>
      </c>
      <c r="O20" s="26">
        <v>25</v>
      </c>
      <c r="P20" s="28">
        <v>43085</v>
      </c>
    </row>
    <row r="21" spans="1:16" s="2" customFormat="1" ht="21" customHeight="1">
      <c r="A21" s="16"/>
      <c r="B21" s="17">
        <v>17</v>
      </c>
      <c r="C21" s="18"/>
      <c r="D21" s="18"/>
      <c r="E21" s="19">
        <v>17</v>
      </c>
      <c r="F21" s="19" t="s">
        <v>53</v>
      </c>
      <c r="G21" s="19"/>
      <c r="H21" s="19" t="s">
        <v>17</v>
      </c>
      <c r="I21" s="20" t="s">
        <v>54</v>
      </c>
      <c r="J21" s="26">
        <f t="shared" si="0"/>
        <v>1080</v>
      </c>
      <c r="K21" s="26">
        <v>24</v>
      </c>
      <c r="L21" s="26">
        <v>12000</v>
      </c>
      <c r="M21" s="27">
        <v>19</v>
      </c>
      <c r="N21" s="26">
        <f t="shared" si="2"/>
        <v>2160</v>
      </c>
      <c r="O21" s="26">
        <v>39</v>
      </c>
      <c r="P21" s="28">
        <v>43086</v>
      </c>
    </row>
    <row r="22" spans="1:16" s="2" customFormat="1" ht="21" customHeight="1">
      <c r="A22" s="16"/>
      <c r="B22" s="17">
        <v>18</v>
      </c>
      <c r="C22" s="18"/>
      <c r="D22" s="18"/>
      <c r="E22" s="19">
        <v>18</v>
      </c>
      <c r="F22" s="20" t="s">
        <v>55</v>
      </c>
      <c r="G22" s="20"/>
      <c r="H22" s="19" t="s">
        <v>17</v>
      </c>
      <c r="I22" s="20" t="s">
        <v>56</v>
      </c>
      <c r="J22" s="26">
        <f t="shared" si="0"/>
        <v>810</v>
      </c>
      <c r="K22" s="19">
        <v>18</v>
      </c>
      <c r="L22" s="19">
        <v>10000</v>
      </c>
      <c r="M22" s="27">
        <v>0</v>
      </c>
      <c r="N22" s="26">
        <f t="shared" si="2"/>
        <v>1800</v>
      </c>
      <c r="O22" s="26">
        <v>25</v>
      </c>
      <c r="P22" s="28">
        <v>43088</v>
      </c>
    </row>
    <row r="23" spans="1:16" s="2" customFormat="1" ht="21" customHeight="1">
      <c r="A23" s="16"/>
      <c r="B23" s="17">
        <v>19</v>
      </c>
      <c r="C23" s="18"/>
      <c r="D23" s="18"/>
      <c r="E23" s="19">
        <v>19</v>
      </c>
      <c r="F23" s="20" t="s">
        <v>57</v>
      </c>
      <c r="G23" s="20"/>
      <c r="H23" s="19" t="s">
        <v>17</v>
      </c>
      <c r="I23" s="20" t="s">
        <v>58</v>
      </c>
      <c r="J23" s="26">
        <f t="shared" si="0"/>
        <v>2160</v>
      </c>
      <c r="K23" s="19">
        <v>48</v>
      </c>
      <c r="L23" s="19">
        <v>22750</v>
      </c>
      <c r="M23" s="27">
        <v>40</v>
      </c>
      <c r="N23" s="26">
        <f t="shared" si="2"/>
        <v>4095</v>
      </c>
      <c r="O23" s="26">
        <v>0</v>
      </c>
      <c r="P23" s="28">
        <v>43089</v>
      </c>
    </row>
    <row r="24" spans="1:16" s="2" customFormat="1" ht="21" customHeight="1">
      <c r="A24" s="16"/>
      <c r="B24" s="17">
        <v>20</v>
      </c>
      <c r="C24" s="18"/>
      <c r="D24" s="18"/>
      <c r="E24" s="19">
        <v>20</v>
      </c>
      <c r="F24" s="20" t="s">
        <v>59</v>
      </c>
      <c r="G24" s="20"/>
      <c r="H24" s="19" t="s">
        <v>17</v>
      </c>
      <c r="I24" s="20" t="s">
        <v>60</v>
      </c>
      <c r="J24" s="26">
        <f t="shared" si="0"/>
        <v>1080</v>
      </c>
      <c r="K24" s="26">
        <v>24</v>
      </c>
      <c r="L24" s="26">
        <v>12000</v>
      </c>
      <c r="M24" s="27">
        <v>14</v>
      </c>
      <c r="N24" s="26">
        <f t="shared" si="2"/>
        <v>2160</v>
      </c>
      <c r="O24" s="26">
        <v>30</v>
      </c>
      <c r="P24" s="28">
        <v>43090</v>
      </c>
    </row>
    <row r="25" spans="1:16" s="2" customFormat="1" ht="21" customHeight="1">
      <c r="A25" s="16"/>
      <c r="B25" s="17">
        <v>21</v>
      </c>
      <c r="C25" s="18"/>
      <c r="D25" s="18"/>
      <c r="E25" s="19">
        <v>21</v>
      </c>
      <c r="F25" s="20" t="s">
        <v>61</v>
      </c>
      <c r="G25" s="20"/>
      <c r="H25" s="19" t="s">
        <v>17</v>
      </c>
      <c r="I25" s="20" t="s">
        <v>62</v>
      </c>
      <c r="J25" s="26">
        <f t="shared" si="0"/>
        <v>1080</v>
      </c>
      <c r="K25" s="19">
        <v>24</v>
      </c>
      <c r="L25" s="19">
        <v>12000</v>
      </c>
      <c r="M25" s="27">
        <v>15</v>
      </c>
      <c r="N25" s="26">
        <f t="shared" si="2"/>
        <v>2160</v>
      </c>
      <c r="O25" s="26">
        <v>40</v>
      </c>
      <c r="P25" s="28">
        <v>43091</v>
      </c>
    </row>
    <row r="26" spans="1:16" s="2" customFormat="1" ht="21" customHeight="1">
      <c r="A26" s="16"/>
      <c r="B26" s="17">
        <v>22</v>
      </c>
      <c r="C26" s="18"/>
      <c r="D26" s="18" t="s">
        <v>63</v>
      </c>
      <c r="E26" s="19">
        <v>1</v>
      </c>
      <c r="F26" s="20" t="s">
        <v>64</v>
      </c>
      <c r="G26" s="20"/>
      <c r="H26" s="19" t="s">
        <v>17</v>
      </c>
      <c r="I26" s="20" t="s">
        <v>65</v>
      </c>
      <c r="J26" s="26">
        <f aca="true" t="shared" si="3" ref="J26:J34">K26*50</f>
        <v>1500</v>
      </c>
      <c r="K26" s="26">
        <v>30</v>
      </c>
      <c r="L26" s="26">
        <v>16000</v>
      </c>
      <c r="M26" s="27">
        <v>0</v>
      </c>
      <c r="N26" s="26">
        <f t="shared" si="2"/>
        <v>2880</v>
      </c>
      <c r="O26" s="26">
        <v>85</v>
      </c>
      <c r="P26" s="28">
        <v>43092</v>
      </c>
    </row>
    <row r="27" spans="1:16" s="2" customFormat="1" ht="21" customHeight="1">
      <c r="A27" s="16"/>
      <c r="B27" s="17">
        <v>23</v>
      </c>
      <c r="C27" s="18"/>
      <c r="D27" s="18"/>
      <c r="E27" s="19">
        <v>2</v>
      </c>
      <c r="F27" s="20" t="s">
        <v>66</v>
      </c>
      <c r="G27" s="20"/>
      <c r="H27" s="19" t="s">
        <v>17</v>
      </c>
      <c r="I27" s="20" t="s">
        <v>67</v>
      </c>
      <c r="J27" s="26">
        <f t="shared" si="3"/>
        <v>1200</v>
      </c>
      <c r="K27" s="26">
        <v>24</v>
      </c>
      <c r="L27" s="26">
        <v>25000</v>
      </c>
      <c r="M27" s="27">
        <v>0</v>
      </c>
      <c r="N27" s="26">
        <f t="shared" si="2"/>
        <v>4500</v>
      </c>
      <c r="O27" s="26">
        <v>56</v>
      </c>
      <c r="P27" s="28">
        <v>43093</v>
      </c>
    </row>
    <row r="28" spans="1:16" s="2" customFormat="1" ht="21" customHeight="1">
      <c r="A28" s="16"/>
      <c r="B28" s="17">
        <v>24</v>
      </c>
      <c r="C28" s="18"/>
      <c r="D28" s="18"/>
      <c r="E28" s="19">
        <v>3</v>
      </c>
      <c r="F28" s="20" t="s">
        <v>68</v>
      </c>
      <c r="G28" s="20"/>
      <c r="H28" s="19" t="s">
        <v>17</v>
      </c>
      <c r="I28" s="20" t="s">
        <v>69</v>
      </c>
      <c r="J28" s="26">
        <f t="shared" si="3"/>
        <v>600</v>
      </c>
      <c r="K28" s="26">
        <v>12</v>
      </c>
      <c r="L28" s="26">
        <v>18000</v>
      </c>
      <c r="M28" s="27">
        <v>0</v>
      </c>
      <c r="N28" s="26">
        <f t="shared" si="2"/>
        <v>3240</v>
      </c>
      <c r="O28" s="26">
        <v>0</v>
      </c>
      <c r="P28" s="28">
        <v>42705</v>
      </c>
    </row>
    <row r="29" spans="1:16" s="2" customFormat="1" ht="21" customHeight="1">
      <c r="A29" s="16"/>
      <c r="B29" s="17">
        <v>25</v>
      </c>
      <c r="C29" s="18"/>
      <c r="D29" s="18"/>
      <c r="E29" s="19">
        <v>4</v>
      </c>
      <c r="F29" s="20" t="s">
        <v>70</v>
      </c>
      <c r="G29" s="20"/>
      <c r="H29" s="19" t="s">
        <v>17</v>
      </c>
      <c r="I29" s="20" t="s">
        <v>32</v>
      </c>
      <c r="J29" s="26">
        <f t="shared" si="3"/>
        <v>900</v>
      </c>
      <c r="K29" s="26">
        <v>18</v>
      </c>
      <c r="L29" s="26">
        <v>18000</v>
      </c>
      <c r="M29" s="27">
        <v>31</v>
      </c>
      <c r="N29" s="26">
        <f t="shared" si="2"/>
        <v>3240</v>
      </c>
      <c r="O29" s="26">
        <v>46</v>
      </c>
      <c r="P29" s="28">
        <v>43070</v>
      </c>
    </row>
    <row r="30" spans="1:16" s="2" customFormat="1" ht="21" customHeight="1">
      <c r="A30" s="16"/>
      <c r="B30" s="17">
        <v>26</v>
      </c>
      <c r="C30" s="18"/>
      <c r="D30" s="18"/>
      <c r="E30" s="19">
        <v>5</v>
      </c>
      <c r="F30" s="20" t="s">
        <v>71</v>
      </c>
      <c r="G30" s="20"/>
      <c r="H30" s="19" t="s">
        <v>17</v>
      </c>
      <c r="I30" s="20" t="s">
        <v>72</v>
      </c>
      <c r="J30" s="26">
        <f t="shared" si="3"/>
        <v>300</v>
      </c>
      <c r="K30" s="26">
        <v>6</v>
      </c>
      <c r="L30" s="26">
        <v>8000</v>
      </c>
      <c r="M30" s="27"/>
      <c r="N30" s="26">
        <f t="shared" si="2"/>
        <v>1440</v>
      </c>
      <c r="O30" s="26">
        <v>0</v>
      </c>
      <c r="P30" s="28">
        <v>42705</v>
      </c>
    </row>
    <row r="31" spans="1:16" s="2" customFormat="1" ht="21" customHeight="1">
      <c r="A31" s="16"/>
      <c r="B31" s="17">
        <v>27</v>
      </c>
      <c r="C31" s="18"/>
      <c r="D31" s="18"/>
      <c r="E31" s="19">
        <v>6</v>
      </c>
      <c r="F31" s="20" t="s">
        <v>73</v>
      </c>
      <c r="G31" s="20"/>
      <c r="H31" s="19" t="s">
        <v>17</v>
      </c>
      <c r="I31" s="20" t="s">
        <v>74</v>
      </c>
      <c r="J31" s="26">
        <f t="shared" si="3"/>
        <v>600</v>
      </c>
      <c r="K31" s="26">
        <v>12</v>
      </c>
      <c r="L31" s="26">
        <v>28400</v>
      </c>
      <c r="M31" s="27">
        <v>0</v>
      </c>
      <c r="N31" s="26">
        <f t="shared" si="2"/>
        <v>5112</v>
      </c>
      <c r="O31" s="26">
        <v>0</v>
      </c>
      <c r="P31" s="28">
        <v>42706</v>
      </c>
    </row>
    <row r="32" spans="1:16" s="2" customFormat="1" ht="21" customHeight="1">
      <c r="A32" s="16"/>
      <c r="B32" s="17">
        <v>28</v>
      </c>
      <c r="C32" s="18"/>
      <c r="D32" s="18"/>
      <c r="E32" s="19">
        <v>7</v>
      </c>
      <c r="F32" s="20" t="s">
        <v>75</v>
      </c>
      <c r="G32" s="20"/>
      <c r="H32" s="19" t="s">
        <v>17</v>
      </c>
      <c r="I32" s="20" t="s">
        <v>76</v>
      </c>
      <c r="J32" s="26">
        <f t="shared" si="3"/>
        <v>1200</v>
      </c>
      <c r="K32" s="26">
        <v>24</v>
      </c>
      <c r="L32" s="26">
        <v>15600</v>
      </c>
      <c r="M32" s="27">
        <v>20</v>
      </c>
      <c r="N32" s="26">
        <f t="shared" si="2"/>
        <v>2808</v>
      </c>
      <c r="O32" s="26">
        <v>61</v>
      </c>
      <c r="P32" s="28">
        <v>43070</v>
      </c>
    </row>
    <row r="33" spans="1:16" s="2" customFormat="1" ht="21" customHeight="1">
      <c r="A33" s="16"/>
      <c r="B33" s="17">
        <v>29</v>
      </c>
      <c r="C33" s="18"/>
      <c r="D33" s="18"/>
      <c r="E33" s="19">
        <v>8</v>
      </c>
      <c r="F33" s="20" t="s">
        <v>77</v>
      </c>
      <c r="G33" s="20"/>
      <c r="H33" s="19" t="s">
        <v>17</v>
      </c>
      <c r="I33" s="20" t="s">
        <v>78</v>
      </c>
      <c r="J33" s="26">
        <f t="shared" si="3"/>
        <v>4200</v>
      </c>
      <c r="K33" s="26">
        <v>84</v>
      </c>
      <c r="L33" s="26">
        <v>78000</v>
      </c>
      <c r="M33" s="27">
        <v>119.34632683658171</v>
      </c>
      <c r="N33" s="26">
        <f t="shared" si="2"/>
        <v>14040</v>
      </c>
      <c r="O33" s="26">
        <v>147</v>
      </c>
      <c r="P33" s="28">
        <v>43071</v>
      </c>
    </row>
    <row r="34" spans="1:16" s="2" customFormat="1" ht="21" customHeight="1">
      <c r="A34" s="16"/>
      <c r="B34" s="17" t="s">
        <v>79</v>
      </c>
      <c r="C34" s="18"/>
      <c r="D34" s="18" t="s">
        <v>80</v>
      </c>
      <c r="E34" s="19">
        <v>1</v>
      </c>
      <c r="F34" s="19" t="s">
        <v>81</v>
      </c>
      <c r="G34" s="19"/>
      <c r="H34" s="19" t="s">
        <v>17</v>
      </c>
      <c r="I34" s="20" t="s">
        <v>82</v>
      </c>
      <c r="J34" s="26">
        <f t="shared" si="3"/>
        <v>1500</v>
      </c>
      <c r="K34" s="26">
        <v>30</v>
      </c>
      <c r="L34" s="26">
        <v>27182</v>
      </c>
      <c r="M34" s="27"/>
      <c r="N34" s="26">
        <f t="shared" si="2"/>
        <v>4892.76</v>
      </c>
      <c r="O34" s="26">
        <v>35</v>
      </c>
      <c r="P34" s="28">
        <v>43072</v>
      </c>
    </row>
    <row r="35" spans="1:16" s="2" customFormat="1" ht="21" customHeight="1">
      <c r="A35" s="16"/>
      <c r="B35" s="17" t="s">
        <v>83</v>
      </c>
      <c r="C35" s="18" t="s">
        <v>84</v>
      </c>
      <c r="D35" s="18" t="s">
        <v>20</v>
      </c>
      <c r="E35" s="19">
        <v>1</v>
      </c>
      <c r="F35" s="20" t="s">
        <v>85</v>
      </c>
      <c r="G35" s="20"/>
      <c r="H35" s="19" t="s">
        <v>17</v>
      </c>
      <c r="I35" s="20" t="s">
        <v>86</v>
      </c>
      <c r="J35" s="26">
        <f aca="true" t="shared" si="4" ref="J35:J41">K35*45</f>
        <v>1080</v>
      </c>
      <c r="K35" s="26">
        <v>24</v>
      </c>
      <c r="L35" s="26">
        <v>6000</v>
      </c>
      <c r="M35" s="27">
        <v>0</v>
      </c>
      <c r="N35" s="26">
        <f aca="true" t="shared" si="5" ref="N35:N43">L35*1800/10000</f>
        <v>1080</v>
      </c>
      <c r="O35" s="26">
        <v>39</v>
      </c>
      <c r="P35" s="28">
        <v>43070</v>
      </c>
    </row>
    <row r="36" spans="1:16" s="2" customFormat="1" ht="21" customHeight="1">
      <c r="A36" s="16"/>
      <c r="B36" s="17" t="s">
        <v>87</v>
      </c>
      <c r="C36" s="18"/>
      <c r="D36" s="18"/>
      <c r="E36" s="19">
        <v>2</v>
      </c>
      <c r="F36" s="20" t="s">
        <v>88</v>
      </c>
      <c r="G36" s="20"/>
      <c r="H36" s="19" t="s">
        <v>17</v>
      </c>
      <c r="I36" s="20" t="s">
        <v>89</v>
      </c>
      <c r="J36" s="26">
        <f t="shared" si="4"/>
        <v>3240</v>
      </c>
      <c r="K36" s="26">
        <v>72</v>
      </c>
      <c r="L36" s="26">
        <v>42120</v>
      </c>
      <c r="M36" s="27">
        <v>38</v>
      </c>
      <c r="N36" s="26">
        <f t="shared" si="5"/>
        <v>7581.6</v>
      </c>
      <c r="O36" s="26">
        <v>118</v>
      </c>
      <c r="P36" s="28">
        <v>43073</v>
      </c>
    </row>
    <row r="37" spans="1:16" s="2" customFormat="1" ht="21" customHeight="1">
      <c r="A37" s="16"/>
      <c r="B37" s="17" t="s">
        <v>90</v>
      </c>
      <c r="C37" s="18"/>
      <c r="D37" s="18"/>
      <c r="E37" s="19">
        <v>3</v>
      </c>
      <c r="F37" s="20" t="s">
        <v>91</v>
      </c>
      <c r="G37" s="20"/>
      <c r="H37" s="19" t="s">
        <v>17</v>
      </c>
      <c r="I37" s="20" t="s">
        <v>92</v>
      </c>
      <c r="J37" s="26">
        <f t="shared" si="4"/>
        <v>2160</v>
      </c>
      <c r="K37" s="26">
        <v>48</v>
      </c>
      <c r="L37" s="26">
        <f>J37*13</f>
        <v>28080</v>
      </c>
      <c r="M37" s="27">
        <v>50</v>
      </c>
      <c r="N37" s="26">
        <f t="shared" si="5"/>
        <v>5054.4</v>
      </c>
      <c r="O37" s="26">
        <v>78</v>
      </c>
      <c r="P37" s="28">
        <v>43074</v>
      </c>
    </row>
    <row r="38" spans="1:16" s="2" customFormat="1" ht="21" customHeight="1">
      <c r="A38" s="16"/>
      <c r="B38" s="17" t="s">
        <v>93</v>
      </c>
      <c r="C38" s="18"/>
      <c r="D38" s="18"/>
      <c r="E38" s="19">
        <v>4</v>
      </c>
      <c r="F38" s="20" t="s">
        <v>94</v>
      </c>
      <c r="G38" s="20"/>
      <c r="H38" s="19" t="s">
        <v>17</v>
      </c>
      <c r="I38" s="20" t="s">
        <v>95</v>
      </c>
      <c r="J38" s="26">
        <f t="shared" si="4"/>
        <v>2700</v>
      </c>
      <c r="K38" s="26">
        <v>60</v>
      </c>
      <c r="L38" s="26">
        <v>35100</v>
      </c>
      <c r="M38" s="27">
        <v>45</v>
      </c>
      <c r="N38" s="26">
        <f t="shared" si="5"/>
        <v>6318</v>
      </c>
      <c r="O38" s="26">
        <v>98</v>
      </c>
      <c r="P38" s="28">
        <v>43075</v>
      </c>
    </row>
    <row r="39" spans="1:16" s="2" customFormat="1" ht="21" customHeight="1">
      <c r="A39" s="16"/>
      <c r="B39" s="17" t="s">
        <v>96</v>
      </c>
      <c r="C39" s="18"/>
      <c r="D39" s="18"/>
      <c r="E39" s="19">
        <v>5</v>
      </c>
      <c r="F39" s="18" t="s">
        <v>97</v>
      </c>
      <c r="G39" s="18"/>
      <c r="H39" s="18" t="s">
        <v>17</v>
      </c>
      <c r="I39" s="22" t="s">
        <v>98</v>
      </c>
      <c r="J39" s="29">
        <f t="shared" si="4"/>
        <v>3240</v>
      </c>
      <c r="K39" s="29">
        <v>72</v>
      </c>
      <c r="L39" s="29">
        <v>35100</v>
      </c>
      <c r="M39" s="30">
        <v>80</v>
      </c>
      <c r="N39" s="29">
        <f>L39*1200/10000</f>
        <v>4212</v>
      </c>
      <c r="O39" s="29">
        <v>98</v>
      </c>
      <c r="P39" s="28">
        <v>43071</v>
      </c>
    </row>
    <row r="40" spans="1:16" s="2" customFormat="1" ht="21" customHeight="1">
      <c r="A40" s="16"/>
      <c r="B40" s="17" t="s">
        <v>99</v>
      </c>
      <c r="C40" s="18"/>
      <c r="D40" s="18"/>
      <c r="E40" s="19">
        <v>6</v>
      </c>
      <c r="F40" s="19" t="s">
        <v>100</v>
      </c>
      <c r="G40" s="19"/>
      <c r="H40" s="19" t="s">
        <v>17</v>
      </c>
      <c r="I40" s="20" t="s">
        <v>101</v>
      </c>
      <c r="J40" s="26">
        <f t="shared" si="4"/>
        <v>2160</v>
      </c>
      <c r="K40" s="26">
        <v>48</v>
      </c>
      <c r="L40" s="26">
        <v>28080</v>
      </c>
      <c r="M40" s="27">
        <v>50</v>
      </c>
      <c r="N40" s="26">
        <f t="shared" si="5"/>
        <v>5054.4</v>
      </c>
      <c r="O40" s="26">
        <v>147</v>
      </c>
      <c r="P40" s="28">
        <v>42339</v>
      </c>
    </row>
    <row r="41" spans="1:16" s="2" customFormat="1" ht="21" customHeight="1">
      <c r="A41" s="16"/>
      <c r="B41" s="17" t="s">
        <v>102</v>
      </c>
      <c r="C41" s="18"/>
      <c r="D41" s="18"/>
      <c r="E41" s="19">
        <v>7</v>
      </c>
      <c r="F41" s="20" t="s">
        <v>85</v>
      </c>
      <c r="G41" s="20"/>
      <c r="H41" s="19" t="s">
        <v>17</v>
      </c>
      <c r="I41" s="20" t="s">
        <v>103</v>
      </c>
      <c r="J41" s="26">
        <f t="shared" si="4"/>
        <v>1620</v>
      </c>
      <c r="K41" s="26">
        <v>36</v>
      </c>
      <c r="L41" s="26">
        <v>20000</v>
      </c>
      <c r="M41" s="27">
        <f>40.5405405405405/2</f>
        <v>20.27027027027025</v>
      </c>
      <c r="N41" s="26">
        <f t="shared" si="5"/>
        <v>3600</v>
      </c>
      <c r="O41" s="26">
        <v>110</v>
      </c>
      <c r="P41" s="28">
        <v>43077</v>
      </c>
    </row>
    <row r="42" spans="1:16" s="2" customFormat="1" ht="21" customHeight="1">
      <c r="A42" s="16"/>
      <c r="B42" s="17" t="s">
        <v>104</v>
      </c>
      <c r="C42" s="18"/>
      <c r="D42" s="18" t="s">
        <v>63</v>
      </c>
      <c r="E42" s="19">
        <v>1</v>
      </c>
      <c r="F42" s="20" t="s">
        <v>105</v>
      </c>
      <c r="G42" s="20"/>
      <c r="H42" s="19" t="s">
        <v>17</v>
      </c>
      <c r="I42" s="20" t="s">
        <v>89</v>
      </c>
      <c r="J42" s="26">
        <f aca="true" t="shared" si="6" ref="J42:J46">K42*50</f>
        <v>2400</v>
      </c>
      <c r="K42" s="26">
        <v>48</v>
      </c>
      <c r="L42" s="26">
        <f aca="true" t="shared" si="7" ref="L42:L46">J42*13</f>
        <v>31200</v>
      </c>
      <c r="M42" s="27">
        <v>37.5</v>
      </c>
      <c r="N42" s="26">
        <f t="shared" si="5"/>
        <v>5616</v>
      </c>
      <c r="O42" s="26">
        <v>191</v>
      </c>
      <c r="P42" s="28">
        <v>43078</v>
      </c>
    </row>
    <row r="43" spans="1:16" s="2" customFormat="1" ht="21" customHeight="1">
      <c r="A43" s="16"/>
      <c r="B43" s="17" t="s">
        <v>106</v>
      </c>
      <c r="C43" s="18"/>
      <c r="D43" s="18"/>
      <c r="E43" s="19">
        <v>2</v>
      </c>
      <c r="F43" s="20" t="s">
        <v>107</v>
      </c>
      <c r="G43" s="20"/>
      <c r="H43" s="19" t="s">
        <v>17</v>
      </c>
      <c r="I43" s="20" t="s">
        <v>108</v>
      </c>
      <c r="J43" s="26">
        <f t="shared" si="6"/>
        <v>3000</v>
      </c>
      <c r="K43" s="26">
        <v>60</v>
      </c>
      <c r="L43" s="26">
        <v>45000</v>
      </c>
      <c r="M43" s="27">
        <v>64.46776611694153</v>
      </c>
      <c r="N43" s="26">
        <f t="shared" si="5"/>
        <v>8100</v>
      </c>
      <c r="O43" s="26">
        <v>222</v>
      </c>
      <c r="P43" s="28">
        <v>43080</v>
      </c>
    </row>
    <row r="44" spans="1:16" s="2" customFormat="1" ht="21" customHeight="1">
      <c r="A44" s="16"/>
      <c r="B44" s="17" t="s">
        <v>109</v>
      </c>
      <c r="C44" s="18"/>
      <c r="D44" s="18"/>
      <c r="E44" s="19">
        <v>3</v>
      </c>
      <c r="F44" s="20" t="s">
        <v>110</v>
      </c>
      <c r="G44" s="20"/>
      <c r="H44" s="18" t="s">
        <v>17</v>
      </c>
      <c r="I44" s="20" t="s">
        <v>98</v>
      </c>
      <c r="J44" s="29">
        <f t="shared" si="6"/>
        <v>2400</v>
      </c>
      <c r="K44" s="29">
        <v>48</v>
      </c>
      <c r="L44" s="29">
        <f t="shared" si="7"/>
        <v>31200</v>
      </c>
      <c r="M44" s="31">
        <v>50</v>
      </c>
      <c r="N44" s="29">
        <f>L44*1200/10000</f>
        <v>3744</v>
      </c>
      <c r="O44" s="29">
        <v>92</v>
      </c>
      <c r="P44" s="32">
        <v>43071</v>
      </c>
    </row>
    <row r="45" spans="1:16" s="2" customFormat="1" ht="21" customHeight="1">
      <c r="A45" s="16"/>
      <c r="B45" s="17" t="s">
        <v>111</v>
      </c>
      <c r="C45" s="18"/>
      <c r="D45" s="18"/>
      <c r="E45" s="19">
        <v>4</v>
      </c>
      <c r="F45" s="20" t="s">
        <v>112</v>
      </c>
      <c r="G45" s="20"/>
      <c r="H45" s="19" t="s">
        <v>17</v>
      </c>
      <c r="I45" s="20" t="s">
        <v>113</v>
      </c>
      <c r="J45" s="26">
        <f t="shared" si="6"/>
        <v>1200</v>
      </c>
      <c r="K45" s="26">
        <v>24</v>
      </c>
      <c r="L45" s="26">
        <v>15600</v>
      </c>
      <c r="M45" s="27">
        <v>20</v>
      </c>
      <c r="N45" s="26">
        <f>L45*1800/10000</f>
        <v>2808</v>
      </c>
      <c r="O45" s="26">
        <v>61</v>
      </c>
      <c r="P45" s="28">
        <v>43081</v>
      </c>
    </row>
    <row r="46" spans="1:16" s="2" customFormat="1" ht="21" customHeight="1">
      <c r="A46" s="16"/>
      <c r="B46" s="17" t="s">
        <v>114</v>
      </c>
      <c r="C46" s="18"/>
      <c r="D46" s="18"/>
      <c r="E46" s="19">
        <v>1</v>
      </c>
      <c r="F46" s="20" t="s">
        <v>115</v>
      </c>
      <c r="G46" s="20"/>
      <c r="H46" s="18" t="s">
        <v>17</v>
      </c>
      <c r="I46" s="20" t="s">
        <v>98</v>
      </c>
      <c r="J46" s="29">
        <f t="shared" si="6"/>
        <v>2400</v>
      </c>
      <c r="K46" s="29">
        <v>48</v>
      </c>
      <c r="L46" s="29">
        <f t="shared" si="7"/>
        <v>31200</v>
      </c>
      <c r="M46" s="31">
        <v>50</v>
      </c>
      <c r="N46" s="29">
        <f>L46*1200/10000</f>
        <v>3744</v>
      </c>
      <c r="O46" s="29">
        <v>99</v>
      </c>
      <c r="P46" s="32">
        <v>43071</v>
      </c>
    </row>
    <row r="47" spans="1:16" s="2" customFormat="1" ht="21" customHeight="1">
      <c r="A47" s="16"/>
      <c r="B47" s="17"/>
      <c r="C47" s="18"/>
      <c r="D47" s="18"/>
      <c r="E47" s="19"/>
      <c r="F47" s="20" t="s">
        <v>116</v>
      </c>
      <c r="G47" s="20"/>
      <c r="H47" s="18"/>
      <c r="I47" s="20"/>
      <c r="J47" s="29"/>
      <c r="K47" s="29"/>
      <c r="L47" s="29"/>
      <c r="M47" s="31"/>
      <c r="N47" s="29"/>
      <c r="O47" s="29">
        <v>234</v>
      </c>
      <c r="P47" s="32"/>
    </row>
    <row r="48" spans="1:16" s="3" customFormat="1" ht="21" customHeight="1">
      <c r="A48" s="16"/>
      <c r="B48" s="16" t="s">
        <v>117</v>
      </c>
      <c r="C48" s="16">
        <v>42</v>
      </c>
      <c r="D48" s="16"/>
      <c r="E48" s="16"/>
      <c r="F48" s="16"/>
      <c r="G48" s="16"/>
      <c r="H48" s="16"/>
      <c r="I48" s="16"/>
      <c r="J48" s="33">
        <f aca="true" t="shared" si="8" ref="J48:N48">SUM(J5:J46)</f>
        <v>60210</v>
      </c>
      <c r="K48" s="33">
        <f t="shared" si="8"/>
        <v>1286</v>
      </c>
      <c r="L48" s="33">
        <f t="shared" si="8"/>
        <v>862943</v>
      </c>
      <c r="M48" s="33">
        <f t="shared" si="8"/>
        <v>814.5843632237935</v>
      </c>
      <c r="N48" s="33">
        <f t="shared" si="8"/>
        <v>149479.74</v>
      </c>
      <c r="O48" s="33">
        <f>SUM(O5:O47)</f>
        <v>2571</v>
      </c>
      <c r="P48" s="33"/>
    </row>
    <row r="49" spans="1:16" s="2" customFormat="1" ht="21" customHeight="1">
      <c r="A49" s="16" t="s">
        <v>118</v>
      </c>
      <c r="B49" s="21">
        <v>1</v>
      </c>
      <c r="C49" s="22" t="s">
        <v>119</v>
      </c>
      <c r="D49" s="22" t="s">
        <v>20</v>
      </c>
      <c r="E49" s="21">
        <v>1</v>
      </c>
      <c r="F49" s="21" t="s">
        <v>120</v>
      </c>
      <c r="G49" s="21"/>
      <c r="H49" s="18" t="s">
        <v>118</v>
      </c>
      <c r="I49" s="21" t="s">
        <v>121</v>
      </c>
      <c r="J49" s="21">
        <v>540</v>
      </c>
      <c r="K49" s="21">
        <v>12</v>
      </c>
      <c r="L49" s="21">
        <v>5995</v>
      </c>
      <c r="M49" s="21">
        <v>25</v>
      </c>
      <c r="N49" s="21">
        <v>875</v>
      </c>
      <c r="O49" s="21">
        <v>12</v>
      </c>
      <c r="P49" s="34">
        <v>42675</v>
      </c>
    </row>
    <row r="50" spans="1:16" s="2" customFormat="1" ht="21" customHeight="1">
      <c r="A50" s="16"/>
      <c r="B50" s="21">
        <v>2</v>
      </c>
      <c r="C50" s="22"/>
      <c r="D50" s="22"/>
      <c r="E50" s="21">
        <v>2</v>
      </c>
      <c r="F50" s="21" t="s">
        <v>122</v>
      </c>
      <c r="G50" s="21"/>
      <c r="H50" s="18" t="s">
        <v>118</v>
      </c>
      <c r="I50" s="21" t="s">
        <v>123</v>
      </c>
      <c r="J50" s="21">
        <v>495</v>
      </c>
      <c r="K50" s="21">
        <v>11</v>
      </c>
      <c r="L50" s="21">
        <v>5800</v>
      </c>
      <c r="M50" s="21">
        <v>0</v>
      </c>
      <c r="N50" s="21">
        <v>860</v>
      </c>
      <c r="O50" s="21">
        <v>5</v>
      </c>
      <c r="P50" s="34">
        <v>42676</v>
      </c>
    </row>
    <row r="51" spans="1:16" s="2" customFormat="1" ht="21" customHeight="1">
      <c r="A51" s="16"/>
      <c r="B51" s="21">
        <v>3</v>
      </c>
      <c r="C51" s="22"/>
      <c r="D51" s="22"/>
      <c r="E51" s="21">
        <v>3</v>
      </c>
      <c r="F51" s="21" t="s">
        <v>124</v>
      </c>
      <c r="G51" s="21"/>
      <c r="H51" s="18" t="s">
        <v>118</v>
      </c>
      <c r="I51" s="21" t="s">
        <v>125</v>
      </c>
      <c r="J51" s="21">
        <v>90</v>
      </c>
      <c r="K51" s="21">
        <v>2</v>
      </c>
      <c r="L51" s="21">
        <v>4100</v>
      </c>
      <c r="M51" s="21">
        <v>0</v>
      </c>
      <c r="N51" s="21">
        <v>600</v>
      </c>
      <c r="O51" s="21">
        <v>6</v>
      </c>
      <c r="P51" s="34">
        <v>42677</v>
      </c>
    </row>
    <row r="52" spans="1:16" s="2" customFormat="1" ht="21" customHeight="1">
      <c r="A52" s="16"/>
      <c r="B52" s="21">
        <v>4</v>
      </c>
      <c r="C52" s="22"/>
      <c r="D52" s="22"/>
      <c r="E52" s="21">
        <v>4</v>
      </c>
      <c r="F52" s="21" t="s">
        <v>126</v>
      </c>
      <c r="G52" s="21"/>
      <c r="H52" s="18" t="s">
        <v>118</v>
      </c>
      <c r="I52" s="21" t="s">
        <v>127</v>
      </c>
      <c r="J52" s="21">
        <v>225</v>
      </c>
      <c r="K52" s="21">
        <v>5</v>
      </c>
      <c r="L52" s="21">
        <v>2500</v>
      </c>
      <c r="M52" s="21">
        <v>0</v>
      </c>
      <c r="N52" s="21">
        <v>365</v>
      </c>
      <c r="O52" s="21">
        <v>7</v>
      </c>
      <c r="P52" s="34">
        <v>42678</v>
      </c>
    </row>
    <row r="53" spans="1:16" s="2" customFormat="1" ht="21" customHeight="1">
      <c r="A53" s="16"/>
      <c r="B53" s="21">
        <v>5</v>
      </c>
      <c r="C53" s="22"/>
      <c r="D53" s="22"/>
      <c r="E53" s="21">
        <v>5</v>
      </c>
      <c r="F53" s="21" t="s">
        <v>128</v>
      </c>
      <c r="G53" s="21"/>
      <c r="H53" s="18" t="s">
        <v>118</v>
      </c>
      <c r="I53" s="21" t="s">
        <v>129</v>
      </c>
      <c r="J53" s="21">
        <v>135</v>
      </c>
      <c r="K53" s="21">
        <v>3</v>
      </c>
      <c r="L53" s="21">
        <v>1130</v>
      </c>
      <c r="M53" s="21">
        <v>0</v>
      </c>
      <c r="N53" s="21">
        <v>165</v>
      </c>
      <c r="O53" s="21"/>
      <c r="P53" s="34">
        <v>42679</v>
      </c>
    </row>
    <row r="54" spans="1:16" s="2" customFormat="1" ht="21" customHeight="1">
      <c r="A54" s="16"/>
      <c r="B54" s="21">
        <v>13</v>
      </c>
      <c r="C54" s="22"/>
      <c r="D54" s="22"/>
      <c r="E54" s="21">
        <v>6</v>
      </c>
      <c r="F54" s="21" t="s">
        <v>130</v>
      </c>
      <c r="G54" s="21"/>
      <c r="H54" s="18" t="s">
        <v>118</v>
      </c>
      <c r="I54" s="21" t="s">
        <v>131</v>
      </c>
      <c r="J54" s="21"/>
      <c r="K54" s="21"/>
      <c r="L54" s="21"/>
      <c r="M54" s="21"/>
      <c r="N54" s="21"/>
      <c r="O54" s="21">
        <v>37</v>
      </c>
      <c r="P54" s="34">
        <v>43040</v>
      </c>
    </row>
    <row r="55" spans="1:16" s="2" customFormat="1" ht="21" customHeight="1">
      <c r="A55" s="16"/>
      <c r="B55" s="21">
        <v>14</v>
      </c>
      <c r="C55" s="22"/>
      <c r="D55" s="22"/>
      <c r="E55" s="21">
        <v>7</v>
      </c>
      <c r="F55" s="21" t="s">
        <v>132</v>
      </c>
      <c r="G55" s="21"/>
      <c r="H55" s="18" t="s">
        <v>118</v>
      </c>
      <c r="I55" s="21" t="s">
        <v>133</v>
      </c>
      <c r="J55" s="21"/>
      <c r="K55" s="21"/>
      <c r="L55" s="21"/>
      <c r="M55" s="21"/>
      <c r="N55" s="21"/>
      <c r="O55" s="21">
        <v>30</v>
      </c>
      <c r="P55" s="34">
        <v>43040</v>
      </c>
    </row>
    <row r="56" spans="1:16" s="2" customFormat="1" ht="21" customHeight="1">
      <c r="A56" s="16"/>
      <c r="B56" s="21"/>
      <c r="C56" s="22"/>
      <c r="D56" s="22"/>
      <c r="E56" s="21"/>
      <c r="F56" s="20" t="s">
        <v>116</v>
      </c>
      <c r="G56" s="21"/>
      <c r="H56" s="18"/>
      <c r="I56" s="21"/>
      <c r="J56" s="21"/>
      <c r="K56" s="21"/>
      <c r="L56" s="21"/>
      <c r="M56" s="21"/>
      <c r="N56" s="21"/>
      <c r="O56" s="21">
        <v>12</v>
      </c>
      <c r="P56" s="34"/>
    </row>
    <row r="57" spans="1:16" s="3" customFormat="1" ht="21" customHeight="1">
      <c r="A57" s="16"/>
      <c r="B57" s="16" t="s">
        <v>117</v>
      </c>
      <c r="C57" s="16">
        <v>5</v>
      </c>
      <c r="D57" s="16"/>
      <c r="E57" s="16"/>
      <c r="F57" s="16"/>
      <c r="G57" s="16"/>
      <c r="H57" s="16"/>
      <c r="I57" s="16"/>
      <c r="J57" s="16">
        <f aca="true" t="shared" si="9" ref="J57:N57">SUM(J49:J55)</f>
        <v>1485</v>
      </c>
      <c r="K57" s="16">
        <f t="shared" si="9"/>
        <v>33</v>
      </c>
      <c r="L57" s="16">
        <f t="shared" si="9"/>
        <v>19525</v>
      </c>
      <c r="M57" s="16">
        <f t="shared" si="9"/>
        <v>25</v>
      </c>
      <c r="N57" s="16">
        <f t="shared" si="9"/>
        <v>2865</v>
      </c>
      <c r="O57" s="16">
        <f>SUM(O49:O56)</f>
        <v>109</v>
      </c>
      <c r="P57" s="16"/>
    </row>
    <row r="58" spans="1:16" s="2" customFormat="1" ht="21" customHeight="1">
      <c r="A58" s="16" t="s">
        <v>134</v>
      </c>
      <c r="B58" s="17">
        <v>1</v>
      </c>
      <c r="C58" s="18" t="s">
        <v>135</v>
      </c>
      <c r="D58" s="18" t="s">
        <v>20</v>
      </c>
      <c r="E58" s="18">
        <v>1</v>
      </c>
      <c r="F58" s="23" t="s">
        <v>136</v>
      </c>
      <c r="G58" s="23"/>
      <c r="H58" s="18" t="s">
        <v>134</v>
      </c>
      <c r="I58" s="23" t="s">
        <v>137</v>
      </c>
      <c r="J58" s="23">
        <v>630</v>
      </c>
      <c r="K58" s="18">
        <v>14</v>
      </c>
      <c r="L58" s="18">
        <v>16812</v>
      </c>
      <c r="M58" s="29">
        <v>44</v>
      </c>
      <c r="N58" s="18">
        <v>2538</v>
      </c>
      <c r="O58" s="18">
        <v>13</v>
      </c>
      <c r="P58" s="35">
        <v>42887</v>
      </c>
    </row>
    <row r="59" spans="1:16" s="2" customFormat="1" ht="21" customHeight="1">
      <c r="A59" s="16"/>
      <c r="B59" s="17">
        <v>2</v>
      </c>
      <c r="C59" s="18"/>
      <c r="D59" s="18"/>
      <c r="E59" s="18">
        <v>2</v>
      </c>
      <c r="F59" s="23" t="s">
        <v>138</v>
      </c>
      <c r="G59" s="23"/>
      <c r="H59" s="18" t="s">
        <v>134</v>
      </c>
      <c r="I59" s="23" t="s">
        <v>139</v>
      </c>
      <c r="J59" s="23">
        <v>450</v>
      </c>
      <c r="K59" s="18">
        <v>10</v>
      </c>
      <c r="L59" s="18">
        <v>5710</v>
      </c>
      <c r="M59" s="29">
        <v>0</v>
      </c>
      <c r="N59" s="18">
        <v>856</v>
      </c>
      <c r="O59" s="18">
        <v>17</v>
      </c>
      <c r="P59" s="35">
        <v>42887</v>
      </c>
    </row>
    <row r="60" spans="1:16" s="2" customFormat="1" ht="21" customHeight="1">
      <c r="A60" s="16"/>
      <c r="B60" s="17">
        <v>4</v>
      </c>
      <c r="C60" s="18"/>
      <c r="D60" s="18"/>
      <c r="E60" s="18">
        <v>3</v>
      </c>
      <c r="F60" s="23" t="s">
        <v>140</v>
      </c>
      <c r="G60" s="23"/>
      <c r="H60" s="18" t="s">
        <v>134</v>
      </c>
      <c r="I60" s="23" t="s">
        <v>139</v>
      </c>
      <c r="J60" s="23">
        <v>810</v>
      </c>
      <c r="K60" s="18">
        <v>18</v>
      </c>
      <c r="L60" s="18">
        <v>12133</v>
      </c>
      <c r="M60" s="29">
        <v>80</v>
      </c>
      <c r="N60" s="18">
        <v>2165</v>
      </c>
      <c r="O60" s="18">
        <v>44</v>
      </c>
      <c r="P60" s="35">
        <v>42339</v>
      </c>
    </row>
    <row r="61" spans="1:16" s="2" customFormat="1" ht="21" customHeight="1">
      <c r="A61" s="16"/>
      <c r="B61" s="17">
        <v>5</v>
      </c>
      <c r="C61" s="18"/>
      <c r="D61" s="18"/>
      <c r="E61" s="18">
        <v>4</v>
      </c>
      <c r="F61" s="23" t="s">
        <v>141</v>
      </c>
      <c r="G61" s="23"/>
      <c r="H61" s="18" t="s">
        <v>134</v>
      </c>
      <c r="I61" s="23" t="s">
        <v>142</v>
      </c>
      <c r="J61" s="23">
        <v>315</v>
      </c>
      <c r="K61" s="18">
        <v>7</v>
      </c>
      <c r="L61" s="18">
        <v>6853</v>
      </c>
      <c r="M61" s="29">
        <v>22</v>
      </c>
      <c r="N61" s="18">
        <v>1224</v>
      </c>
      <c r="O61" s="18">
        <v>27</v>
      </c>
      <c r="P61" s="35">
        <v>42339</v>
      </c>
    </row>
    <row r="62" spans="1:16" s="2" customFormat="1" ht="21" customHeight="1">
      <c r="A62" s="16"/>
      <c r="B62" s="17">
        <v>6</v>
      </c>
      <c r="C62" s="18"/>
      <c r="D62" s="18" t="s">
        <v>63</v>
      </c>
      <c r="E62" s="18">
        <v>1</v>
      </c>
      <c r="F62" s="23" t="s">
        <v>143</v>
      </c>
      <c r="G62" s="23"/>
      <c r="H62" s="18" t="s">
        <v>134</v>
      </c>
      <c r="I62" s="23" t="s">
        <v>144</v>
      </c>
      <c r="J62" s="18">
        <v>600</v>
      </c>
      <c r="K62" s="18">
        <v>12</v>
      </c>
      <c r="L62" s="18">
        <v>5813</v>
      </c>
      <c r="M62" s="29">
        <v>0</v>
      </c>
      <c r="N62" s="18">
        <v>872</v>
      </c>
      <c r="O62" s="18">
        <v>7</v>
      </c>
      <c r="P62" s="35">
        <v>42979</v>
      </c>
    </row>
    <row r="63" spans="1:16" s="2" customFormat="1" ht="21" customHeight="1">
      <c r="A63" s="16"/>
      <c r="B63" s="17" t="s">
        <v>145</v>
      </c>
      <c r="C63" s="18" t="s">
        <v>146</v>
      </c>
      <c r="D63" s="18" t="s">
        <v>20</v>
      </c>
      <c r="E63" s="18">
        <v>1</v>
      </c>
      <c r="F63" s="18" t="s">
        <v>147</v>
      </c>
      <c r="G63" s="18"/>
      <c r="H63" s="18" t="s">
        <v>134</v>
      </c>
      <c r="I63" s="18" t="s">
        <v>148</v>
      </c>
      <c r="J63" s="23">
        <v>585</v>
      </c>
      <c r="K63" s="18">
        <v>13</v>
      </c>
      <c r="L63" s="18">
        <v>15193</v>
      </c>
      <c r="M63" s="18">
        <v>48</v>
      </c>
      <c r="N63" s="18">
        <v>2396</v>
      </c>
      <c r="O63" s="18">
        <v>39</v>
      </c>
      <c r="P63" s="35">
        <v>42339</v>
      </c>
    </row>
    <row r="64" spans="1:16" s="2" customFormat="1" ht="21" customHeight="1">
      <c r="A64" s="16"/>
      <c r="B64" s="17" t="s">
        <v>149</v>
      </c>
      <c r="C64" s="18"/>
      <c r="D64" s="18"/>
      <c r="E64" s="18">
        <v>2</v>
      </c>
      <c r="F64" s="23" t="s">
        <v>150</v>
      </c>
      <c r="G64" s="23"/>
      <c r="H64" s="18" t="s">
        <v>134</v>
      </c>
      <c r="I64" s="23" t="s">
        <v>151</v>
      </c>
      <c r="J64" s="23">
        <v>630</v>
      </c>
      <c r="K64" s="18">
        <v>14</v>
      </c>
      <c r="L64" s="18">
        <v>20847</v>
      </c>
      <c r="M64" s="29">
        <v>63</v>
      </c>
      <c r="N64" s="18">
        <v>3127</v>
      </c>
      <c r="O64" s="18">
        <v>10</v>
      </c>
      <c r="P64" s="35">
        <v>42705</v>
      </c>
    </row>
    <row r="65" spans="1:16" s="2" customFormat="1" ht="21" customHeight="1">
      <c r="A65" s="16"/>
      <c r="B65" s="17" t="s">
        <v>152</v>
      </c>
      <c r="C65" s="18"/>
      <c r="D65" s="18"/>
      <c r="E65" s="18">
        <v>3</v>
      </c>
      <c r="F65" s="23" t="s">
        <v>153</v>
      </c>
      <c r="G65" s="23"/>
      <c r="H65" s="18" t="s">
        <v>134</v>
      </c>
      <c r="I65" s="23" t="s">
        <v>154</v>
      </c>
      <c r="J65" s="23">
        <v>1710</v>
      </c>
      <c r="K65" s="18">
        <v>38</v>
      </c>
      <c r="L65" s="18">
        <v>37362</v>
      </c>
      <c r="M65" s="29">
        <v>137</v>
      </c>
      <c r="N65" s="18">
        <v>9500</v>
      </c>
      <c r="O65" s="18">
        <v>59</v>
      </c>
      <c r="P65" s="35">
        <v>42614</v>
      </c>
    </row>
    <row r="66" spans="1:16" s="2" customFormat="1" ht="21" customHeight="1">
      <c r="A66" s="16"/>
      <c r="B66" s="17" t="s">
        <v>155</v>
      </c>
      <c r="C66" s="18"/>
      <c r="D66" s="18"/>
      <c r="E66" s="18">
        <v>4</v>
      </c>
      <c r="F66" s="23" t="s">
        <v>156</v>
      </c>
      <c r="G66" s="23"/>
      <c r="H66" s="18" t="s">
        <v>134</v>
      </c>
      <c r="I66" s="23" t="s">
        <v>157</v>
      </c>
      <c r="J66" s="23">
        <v>1620</v>
      </c>
      <c r="K66" s="18">
        <v>36</v>
      </c>
      <c r="L66" s="18">
        <v>19164</v>
      </c>
      <c r="M66" s="29">
        <v>50</v>
      </c>
      <c r="N66" s="18">
        <v>3300</v>
      </c>
      <c r="O66" s="18">
        <v>59</v>
      </c>
      <c r="P66" s="35">
        <v>42705</v>
      </c>
    </row>
    <row r="67" spans="1:16" s="2" customFormat="1" ht="21" customHeight="1">
      <c r="A67" s="16"/>
      <c r="B67" s="17" t="s">
        <v>158</v>
      </c>
      <c r="C67" s="18"/>
      <c r="D67" s="18"/>
      <c r="E67" s="18">
        <v>5</v>
      </c>
      <c r="F67" s="23" t="s">
        <v>159</v>
      </c>
      <c r="G67" s="23"/>
      <c r="H67" s="18" t="s">
        <v>134</v>
      </c>
      <c r="I67" s="23" t="s">
        <v>160</v>
      </c>
      <c r="J67" s="23">
        <v>2160</v>
      </c>
      <c r="K67" s="18">
        <v>48</v>
      </c>
      <c r="L67" s="18">
        <v>19164</v>
      </c>
      <c r="M67" s="29">
        <v>63</v>
      </c>
      <c r="N67" s="18">
        <v>3300</v>
      </c>
      <c r="O67" s="18">
        <v>79</v>
      </c>
      <c r="P67" s="35">
        <v>42979</v>
      </c>
    </row>
    <row r="68" spans="1:16" s="2" customFormat="1" ht="21" customHeight="1">
      <c r="A68" s="16"/>
      <c r="B68" s="17" t="s">
        <v>161</v>
      </c>
      <c r="C68" s="18"/>
      <c r="D68" s="18" t="s">
        <v>63</v>
      </c>
      <c r="E68" s="18">
        <v>1</v>
      </c>
      <c r="F68" s="23" t="s">
        <v>162</v>
      </c>
      <c r="G68" s="23"/>
      <c r="H68" s="18" t="s">
        <v>134</v>
      </c>
      <c r="I68" s="23" t="s">
        <v>160</v>
      </c>
      <c r="J68" s="18">
        <v>1800</v>
      </c>
      <c r="K68" s="18">
        <v>36</v>
      </c>
      <c r="L68" s="23">
        <v>16229</v>
      </c>
      <c r="M68" s="18">
        <v>100</v>
      </c>
      <c r="N68" s="18">
        <v>5000</v>
      </c>
      <c r="O68" s="18">
        <v>20</v>
      </c>
      <c r="P68" s="35">
        <v>42979</v>
      </c>
    </row>
    <row r="69" spans="1:16" s="2" customFormat="1" ht="21" customHeight="1">
      <c r="A69" s="16"/>
      <c r="B69" s="17" t="s">
        <v>163</v>
      </c>
      <c r="C69" s="18"/>
      <c r="D69" s="18" t="s">
        <v>164</v>
      </c>
      <c r="E69" s="18">
        <v>1</v>
      </c>
      <c r="F69" s="18" t="s">
        <v>165</v>
      </c>
      <c r="G69" s="18" t="s">
        <v>166</v>
      </c>
      <c r="H69" s="18" t="s">
        <v>134</v>
      </c>
      <c r="I69" s="18" t="s">
        <v>167</v>
      </c>
      <c r="J69" s="18">
        <v>450</v>
      </c>
      <c r="K69" s="18">
        <v>10</v>
      </c>
      <c r="L69" s="18">
        <v>17145</v>
      </c>
      <c r="M69" s="18">
        <v>37</v>
      </c>
      <c r="N69" s="18">
        <v>3318</v>
      </c>
      <c r="O69" s="18">
        <v>10</v>
      </c>
      <c r="P69" s="35">
        <v>42522</v>
      </c>
    </row>
    <row r="70" spans="1:16" s="2" customFormat="1" ht="21" customHeight="1">
      <c r="A70" s="16"/>
      <c r="B70" s="17" t="s">
        <v>168</v>
      </c>
      <c r="C70" s="18"/>
      <c r="D70" s="18"/>
      <c r="E70" s="18"/>
      <c r="F70" s="18"/>
      <c r="G70" s="18" t="s">
        <v>169</v>
      </c>
      <c r="H70" s="18" t="s">
        <v>134</v>
      </c>
      <c r="I70" s="18" t="s">
        <v>167</v>
      </c>
      <c r="J70" s="18">
        <v>500</v>
      </c>
      <c r="K70" s="18">
        <v>10</v>
      </c>
      <c r="L70" s="18">
        <v>17145</v>
      </c>
      <c r="M70" s="18">
        <v>38</v>
      </c>
      <c r="N70" s="18">
        <v>3319</v>
      </c>
      <c r="O70" s="18">
        <v>0</v>
      </c>
      <c r="P70" s="35">
        <v>42522</v>
      </c>
    </row>
    <row r="71" spans="1:16" s="2" customFormat="1" ht="21" customHeight="1">
      <c r="A71" s="16"/>
      <c r="B71" s="18">
        <v>15</v>
      </c>
      <c r="C71" s="18"/>
      <c r="D71" s="18" t="s">
        <v>80</v>
      </c>
      <c r="E71" s="18">
        <v>1</v>
      </c>
      <c r="F71" s="23" t="s">
        <v>170</v>
      </c>
      <c r="G71" s="23"/>
      <c r="H71" s="18" t="s">
        <v>134</v>
      </c>
      <c r="I71" s="23" t="s">
        <v>160</v>
      </c>
      <c r="J71" s="18">
        <v>3000</v>
      </c>
      <c r="K71" s="18">
        <v>60</v>
      </c>
      <c r="L71" s="18">
        <v>41690</v>
      </c>
      <c r="M71" s="18">
        <v>200</v>
      </c>
      <c r="N71" s="18">
        <v>28900</v>
      </c>
      <c r="O71" s="18">
        <v>51</v>
      </c>
      <c r="P71" s="35">
        <v>42979</v>
      </c>
    </row>
    <row r="72" spans="1:16" s="2" customFormat="1" ht="21" customHeight="1">
      <c r="A72" s="16"/>
      <c r="B72" s="18"/>
      <c r="C72" s="18"/>
      <c r="D72" s="18"/>
      <c r="E72" s="18"/>
      <c r="F72" s="20" t="s">
        <v>116</v>
      </c>
      <c r="G72" s="23"/>
      <c r="H72" s="18"/>
      <c r="I72" s="23"/>
      <c r="J72" s="18"/>
      <c r="K72" s="18"/>
      <c r="L72" s="18"/>
      <c r="M72" s="18"/>
      <c r="N72" s="18"/>
      <c r="O72" s="18">
        <v>40</v>
      </c>
      <c r="P72" s="35"/>
    </row>
    <row r="73" spans="1:16" s="3" customFormat="1" ht="21" customHeight="1">
      <c r="A73" s="16"/>
      <c r="B73" s="16" t="s">
        <v>117</v>
      </c>
      <c r="C73" s="16">
        <v>13</v>
      </c>
      <c r="D73" s="16"/>
      <c r="E73" s="16"/>
      <c r="F73" s="16"/>
      <c r="G73" s="16"/>
      <c r="H73" s="16"/>
      <c r="I73" s="16"/>
      <c r="J73" s="16">
        <f aca="true" t="shared" si="10" ref="J73:N73">SUM(J58:J71)</f>
        <v>15260</v>
      </c>
      <c r="K73" s="16">
        <f t="shared" si="10"/>
        <v>326</v>
      </c>
      <c r="L73" s="16">
        <f t="shared" si="10"/>
        <v>251260</v>
      </c>
      <c r="M73" s="16">
        <f t="shared" si="10"/>
        <v>882</v>
      </c>
      <c r="N73" s="16">
        <f t="shared" si="10"/>
        <v>69815</v>
      </c>
      <c r="O73" s="16">
        <f>SUM(O58:O72)</f>
        <v>475</v>
      </c>
      <c r="P73" s="16"/>
    </row>
    <row r="74" spans="1:16" s="2" customFormat="1" ht="21" customHeight="1">
      <c r="A74" s="16" t="s">
        <v>171</v>
      </c>
      <c r="B74" s="17">
        <v>1</v>
      </c>
      <c r="C74" s="18" t="s">
        <v>172</v>
      </c>
      <c r="D74" s="18" t="s">
        <v>20</v>
      </c>
      <c r="E74" s="18">
        <v>1</v>
      </c>
      <c r="F74" s="18" t="s">
        <v>173</v>
      </c>
      <c r="G74" s="18"/>
      <c r="H74" s="18" t="s">
        <v>171</v>
      </c>
      <c r="I74" s="18" t="s">
        <v>174</v>
      </c>
      <c r="J74" s="18">
        <v>1800</v>
      </c>
      <c r="K74" s="18">
        <v>40</v>
      </c>
      <c r="L74" s="18">
        <v>12000</v>
      </c>
      <c r="M74" s="18">
        <v>50</v>
      </c>
      <c r="N74" s="18">
        <v>1600</v>
      </c>
      <c r="O74" s="18">
        <v>35</v>
      </c>
      <c r="P74" s="44">
        <v>42705</v>
      </c>
    </row>
    <row r="75" spans="1:16" s="2" customFormat="1" ht="21" customHeight="1">
      <c r="A75" s="16"/>
      <c r="B75" s="17">
        <v>2</v>
      </c>
      <c r="C75" s="18"/>
      <c r="D75" s="18"/>
      <c r="E75" s="18">
        <v>2</v>
      </c>
      <c r="F75" s="18" t="s">
        <v>175</v>
      </c>
      <c r="G75" s="18"/>
      <c r="H75" s="18" t="s">
        <v>171</v>
      </c>
      <c r="I75" s="18" t="s">
        <v>176</v>
      </c>
      <c r="J75" s="18">
        <v>1620</v>
      </c>
      <c r="K75" s="18">
        <v>36</v>
      </c>
      <c r="L75" s="18">
        <v>20000</v>
      </c>
      <c r="M75" s="18">
        <v>20</v>
      </c>
      <c r="N75" s="18">
        <v>2600</v>
      </c>
      <c r="O75" s="18">
        <v>59</v>
      </c>
      <c r="P75" s="44">
        <v>43071</v>
      </c>
    </row>
    <row r="76" spans="1:16" s="2" customFormat="1" ht="21" customHeight="1">
      <c r="A76" s="16"/>
      <c r="B76" s="17">
        <v>3</v>
      </c>
      <c r="C76" s="18"/>
      <c r="D76" s="18"/>
      <c r="E76" s="18">
        <v>3</v>
      </c>
      <c r="F76" s="18" t="s">
        <v>177</v>
      </c>
      <c r="G76" s="18"/>
      <c r="H76" s="18" t="s">
        <v>171</v>
      </c>
      <c r="I76" s="18" t="s">
        <v>178</v>
      </c>
      <c r="J76" s="18">
        <v>540</v>
      </c>
      <c r="K76" s="18">
        <v>12</v>
      </c>
      <c r="L76" s="18">
        <v>10000</v>
      </c>
      <c r="M76" s="18"/>
      <c r="N76" s="18">
        <v>1300</v>
      </c>
      <c r="O76" s="18">
        <v>30</v>
      </c>
      <c r="P76" s="44">
        <v>42707</v>
      </c>
    </row>
    <row r="77" spans="1:16" s="2" customFormat="1" ht="21" customHeight="1">
      <c r="A77" s="16"/>
      <c r="B77" s="17"/>
      <c r="C77" s="18"/>
      <c r="D77" s="18"/>
      <c r="E77" s="18">
        <v>4</v>
      </c>
      <c r="F77" s="18" t="s">
        <v>179</v>
      </c>
      <c r="G77" s="18"/>
      <c r="H77" s="18" t="s">
        <v>171</v>
      </c>
      <c r="I77" s="18" t="s">
        <v>180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125</v>
      </c>
      <c r="P77" s="44">
        <v>42950</v>
      </c>
    </row>
    <row r="78" spans="1:16" s="2" customFormat="1" ht="21" customHeight="1">
      <c r="A78" s="16"/>
      <c r="B78" s="17" t="s">
        <v>181</v>
      </c>
      <c r="C78" s="18"/>
      <c r="D78" s="18" t="s">
        <v>63</v>
      </c>
      <c r="E78" s="18">
        <v>1</v>
      </c>
      <c r="F78" s="18" t="s">
        <v>182</v>
      </c>
      <c r="G78" s="18"/>
      <c r="H78" s="18" t="s">
        <v>171</v>
      </c>
      <c r="I78" s="18" t="s">
        <v>174</v>
      </c>
      <c r="J78" s="18">
        <v>3000</v>
      </c>
      <c r="K78" s="18">
        <v>60</v>
      </c>
      <c r="L78" s="18">
        <v>23000</v>
      </c>
      <c r="M78" s="18"/>
      <c r="N78" s="18">
        <v>3000</v>
      </c>
      <c r="O78" s="18">
        <v>28</v>
      </c>
      <c r="P78" s="44">
        <v>42705</v>
      </c>
    </row>
    <row r="79" spans="1:16" s="2" customFormat="1" ht="21" customHeight="1">
      <c r="A79" s="16"/>
      <c r="B79" s="17"/>
      <c r="C79" s="18"/>
      <c r="D79" s="18"/>
      <c r="E79" s="18">
        <v>2</v>
      </c>
      <c r="F79" s="18" t="s">
        <v>183</v>
      </c>
      <c r="G79" s="18"/>
      <c r="H79" s="18" t="s">
        <v>171</v>
      </c>
      <c r="I79" s="18" t="s">
        <v>180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70</v>
      </c>
      <c r="P79" s="44">
        <v>42950</v>
      </c>
    </row>
    <row r="80" spans="1:16" s="2" customFormat="1" ht="21" customHeight="1">
      <c r="A80" s="16"/>
      <c r="B80" s="17" t="s">
        <v>184</v>
      </c>
      <c r="C80" s="18"/>
      <c r="D80" s="18" t="s">
        <v>164</v>
      </c>
      <c r="E80" s="18">
        <v>1</v>
      </c>
      <c r="F80" s="18" t="s">
        <v>185</v>
      </c>
      <c r="G80" s="18" t="s">
        <v>166</v>
      </c>
      <c r="H80" s="18" t="s">
        <v>171</v>
      </c>
      <c r="I80" s="18" t="s">
        <v>186</v>
      </c>
      <c r="J80" s="18">
        <v>1080</v>
      </c>
      <c r="K80" s="18">
        <v>24</v>
      </c>
      <c r="L80" s="18">
        <v>20000</v>
      </c>
      <c r="M80" s="18">
        <v>10</v>
      </c>
      <c r="N80" s="18">
        <v>2600</v>
      </c>
      <c r="O80" s="18">
        <v>40</v>
      </c>
      <c r="P80" s="44">
        <v>42705</v>
      </c>
    </row>
    <row r="81" spans="1:16" s="2" customFormat="1" ht="21" customHeight="1">
      <c r="A81" s="16"/>
      <c r="B81" s="17"/>
      <c r="C81" s="18"/>
      <c r="D81" s="18"/>
      <c r="E81" s="18"/>
      <c r="F81" s="18"/>
      <c r="G81" s="18" t="s">
        <v>169</v>
      </c>
      <c r="H81" s="18"/>
      <c r="I81" s="18"/>
      <c r="J81" s="18">
        <v>1500</v>
      </c>
      <c r="K81" s="18">
        <v>30</v>
      </c>
      <c r="L81" s="18"/>
      <c r="M81" s="18"/>
      <c r="N81" s="18"/>
      <c r="O81" s="18">
        <v>23</v>
      </c>
      <c r="P81" s="44"/>
    </row>
    <row r="82" spans="1:16" s="2" customFormat="1" ht="21" customHeight="1">
      <c r="A82" s="16"/>
      <c r="B82" s="17" t="s">
        <v>187</v>
      </c>
      <c r="C82" s="18"/>
      <c r="D82" s="18"/>
      <c r="E82" s="18">
        <v>2</v>
      </c>
      <c r="F82" s="18" t="s">
        <v>188</v>
      </c>
      <c r="G82" s="18" t="s">
        <v>166</v>
      </c>
      <c r="H82" s="18" t="s">
        <v>171</v>
      </c>
      <c r="I82" s="18" t="s">
        <v>189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32</v>
      </c>
      <c r="P82" s="44">
        <v>42948</v>
      </c>
    </row>
    <row r="83" spans="1:16" s="2" customFormat="1" ht="21" customHeight="1">
      <c r="A83" s="16"/>
      <c r="B83" s="17"/>
      <c r="C83" s="18"/>
      <c r="D83" s="18"/>
      <c r="E83" s="18"/>
      <c r="F83" s="18"/>
      <c r="G83" s="18" t="s">
        <v>169</v>
      </c>
      <c r="H83" s="18"/>
      <c r="I83" s="18"/>
      <c r="J83" s="18">
        <v>1200</v>
      </c>
      <c r="K83" s="18">
        <v>24</v>
      </c>
      <c r="L83" s="18">
        <v>4200</v>
      </c>
      <c r="M83" s="18"/>
      <c r="N83" s="18">
        <v>500</v>
      </c>
      <c r="O83" s="18">
        <v>28</v>
      </c>
      <c r="P83" s="44">
        <v>42339</v>
      </c>
    </row>
    <row r="84" spans="1:16" s="2" customFormat="1" ht="21" customHeight="1">
      <c r="A84" s="16"/>
      <c r="B84" s="17" t="s">
        <v>145</v>
      </c>
      <c r="C84" s="18"/>
      <c r="D84" s="18" t="s">
        <v>80</v>
      </c>
      <c r="E84" s="18">
        <v>1</v>
      </c>
      <c r="F84" s="18" t="s">
        <v>190</v>
      </c>
      <c r="G84" s="18"/>
      <c r="H84" s="18" t="s">
        <v>171</v>
      </c>
      <c r="I84" s="18" t="s">
        <v>191</v>
      </c>
      <c r="J84" s="18"/>
      <c r="K84" s="18"/>
      <c r="L84" s="18">
        <v>30000</v>
      </c>
      <c r="M84" s="18"/>
      <c r="N84" s="18">
        <v>4100</v>
      </c>
      <c r="O84" s="18">
        <v>12</v>
      </c>
      <c r="P84" s="44">
        <v>43070</v>
      </c>
    </row>
    <row r="85" spans="1:16" s="2" customFormat="1" ht="21" customHeight="1">
      <c r="A85" s="16"/>
      <c r="B85" s="17" t="s">
        <v>149</v>
      </c>
      <c r="C85" s="18"/>
      <c r="D85" s="18"/>
      <c r="E85" s="18">
        <v>2</v>
      </c>
      <c r="F85" s="18" t="s">
        <v>192</v>
      </c>
      <c r="G85" s="18"/>
      <c r="H85" s="18" t="s">
        <v>171</v>
      </c>
      <c r="I85" s="18" t="s">
        <v>193</v>
      </c>
      <c r="J85" s="18">
        <v>0</v>
      </c>
      <c r="K85" s="18">
        <v>0</v>
      </c>
      <c r="L85" s="18">
        <v>3600</v>
      </c>
      <c r="M85" s="18"/>
      <c r="N85" s="18">
        <v>600</v>
      </c>
      <c r="O85" s="18">
        <v>12</v>
      </c>
      <c r="P85" s="44">
        <v>43070</v>
      </c>
    </row>
    <row r="86" spans="1:16" s="2" customFormat="1" ht="21" customHeight="1">
      <c r="A86" s="16"/>
      <c r="B86" s="17" t="s">
        <v>152</v>
      </c>
      <c r="C86" s="18" t="s">
        <v>194</v>
      </c>
      <c r="D86" s="18" t="s">
        <v>20</v>
      </c>
      <c r="E86" s="18">
        <v>1</v>
      </c>
      <c r="F86" s="18" t="s">
        <v>195</v>
      </c>
      <c r="G86" s="18"/>
      <c r="H86" s="18" t="s">
        <v>171</v>
      </c>
      <c r="I86" s="18" t="s">
        <v>196</v>
      </c>
      <c r="J86" s="18">
        <v>1620</v>
      </c>
      <c r="K86" s="18">
        <v>36</v>
      </c>
      <c r="L86" s="18">
        <v>8900</v>
      </c>
      <c r="M86" s="18"/>
      <c r="N86" s="18">
        <v>1060</v>
      </c>
      <c r="O86" s="18">
        <v>17</v>
      </c>
      <c r="P86" s="44">
        <v>42278</v>
      </c>
    </row>
    <row r="87" spans="1:16" s="2" customFormat="1" ht="21" customHeight="1">
      <c r="A87" s="16"/>
      <c r="B87" s="17" t="s">
        <v>155</v>
      </c>
      <c r="C87" s="18"/>
      <c r="D87" s="18"/>
      <c r="E87" s="18">
        <v>2</v>
      </c>
      <c r="F87" s="18" t="s">
        <v>197</v>
      </c>
      <c r="G87" s="18"/>
      <c r="H87" s="18" t="s">
        <v>171</v>
      </c>
      <c r="I87" s="18" t="s">
        <v>198</v>
      </c>
      <c r="J87" s="18">
        <v>1080</v>
      </c>
      <c r="K87" s="18">
        <v>24</v>
      </c>
      <c r="L87" s="18">
        <v>6000</v>
      </c>
      <c r="M87" s="18">
        <v>20</v>
      </c>
      <c r="N87" s="18">
        <v>700</v>
      </c>
      <c r="O87" s="18">
        <v>41</v>
      </c>
      <c r="P87" s="44">
        <v>42340</v>
      </c>
    </row>
    <row r="88" spans="1:16" s="2" customFormat="1" ht="21" customHeight="1">
      <c r="A88" s="16"/>
      <c r="B88" s="17" t="s">
        <v>158</v>
      </c>
      <c r="C88" s="18"/>
      <c r="D88" s="18"/>
      <c r="E88" s="18">
        <v>3</v>
      </c>
      <c r="F88" s="18" t="s">
        <v>199</v>
      </c>
      <c r="G88" s="18"/>
      <c r="H88" s="18" t="s">
        <v>171</v>
      </c>
      <c r="I88" s="18" t="s">
        <v>200</v>
      </c>
      <c r="J88" s="18">
        <v>3240</v>
      </c>
      <c r="K88" s="18">
        <v>72</v>
      </c>
      <c r="L88" s="18">
        <v>34000</v>
      </c>
      <c r="M88" s="18">
        <v>80</v>
      </c>
      <c r="N88" s="18">
        <v>5500</v>
      </c>
      <c r="O88" s="18">
        <v>41</v>
      </c>
      <c r="P88" s="44">
        <v>42583</v>
      </c>
    </row>
    <row r="89" spans="1:16" s="2" customFormat="1" ht="21" customHeight="1">
      <c r="A89" s="16"/>
      <c r="B89" s="17" t="s">
        <v>163</v>
      </c>
      <c r="C89" s="18"/>
      <c r="D89" s="18" t="s">
        <v>63</v>
      </c>
      <c r="E89" s="18">
        <v>1</v>
      </c>
      <c r="F89" s="18" t="s">
        <v>201</v>
      </c>
      <c r="G89" s="18"/>
      <c r="H89" s="18" t="s">
        <v>171</v>
      </c>
      <c r="I89" s="18" t="s">
        <v>200</v>
      </c>
      <c r="J89" s="18">
        <v>2400</v>
      </c>
      <c r="K89" s="18">
        <v>48</v>
      </c>
      <c r="L89" s="18">
        <v>28000</v>
      </c>
      <c r="M89" s="18">
        <v>70</v>
      </c>
      <c r="N89" s="18">
        <v>4500</v>
      </c>
      <c r="O89" s="18">
        <v>82</v>
      </c>
      <c r="P89" s="44">
        <v>42583</v>
      </c>
    </row>
    <row r="90" spans="1:16" s="2" customFormat="1" ht="21" customHeight="1">
      <c r="A90" s="16"/>
      <c r="B90" s="17" t="s">
        <v>202</v>
      </c>
      <c r="C90" s="18"/>
      <c r="D90" s="18" t="s">
        <v>164</v>
      </c>
      <c r="E90" s="18">
        <v>1</v>
      </c>
      <c r="F90" s="18" t="s">
        <v>203</v>
      </c>
      <c r="G90" s="18" t="s">
        <v>166</v>
      </c>
      <c r="H90" s="18" t="s">
        <v>171</v>
      </c>
      <c r="I90" s="18" t="s">
        <v>204</v>
      </c>
      <c r="J90" s="18">
        <v>0</v>
      </c>
      <c r="K90" s="18">
        <v>0</v>
      </c>
      <c r="L90" s="18">
        <v>15600</v>
      </c>
      <c r="M90" s="18">
        <v>0</v>
      </c>
      <c r="N90" s="18">
        <v>2300</v>
      </c>
      <c r="O90" s="18">
        <v>85</v>
      </c>
      <c r="P90" s="44">
        <v>42339</v>
      </c>
    </row>
    <row r="91" spans="1:16" s="2" customFormat="1" ht="21" customHeight="1">
      <c r="A91" s="16"/>
      <c r="B91" s="17"/>
      <c r="C91" s="18"/>
      <c r="D91" s="18"/>
      <c r="E91" s="18"/>
      <c r="F91" s="18"/>
      <c r="G91" s="18" t="s">
        <v>169</v>
      </c>
      <c r="H91" s="18"/>
      <c r="I91" s="18"/>
      <c r="J91" s="18">
        <v>0</v>
      </c>
      <c r="K91" s="18">
        <v>0</v>
      </c>
      <c r="L91" s="18"/>
      <c r="M91" s="18"/>
      <c r="N91" s="18"/>
      <c r="O91" s="18">
        <v>62</v>
      </c>
      <c r="P91" s="44"/>
    </row>
    <row r="92" spans="1:16" s="2" customFormat="1" ht="21" customHeight="1">
      <c r="A92" s="16"/>
      <c r="B92" s="17" t="s">
        <v>205</v>
      </c>
      <c r="C92" s="18"/>
      <c r="D92" s="18"/>
      <c r="E92" s="18">
        <v>2</v>
      </c>
      <c r="F92" s="18" t="s">
        <v>206</v>
      </c>
      <c r="G92" s="18" t="s">
        <v>166</v>
      </c>
      <c r="H92" s="18" t="s">
        <v>171</v>
      </c>
      <c r="I92" s="18" t="s">
        <v>207</v>
      </c>
      <c r="J92" s="18">
        <v>2700</v>
      </c>
      <c r="K92" s="18">
        <v>60</v>
      </c>
      <c r="L92" s="18">
        <v>25000</v>
      </c>
      <c r="M92" s="18">
        <v>60</v>
      </c>
      <c r="N92" s="18">
        <v>3500</v>
      </c>
      <c r="O92" s="18">
        <v>17</v>
      </c>
      <c r="P92" s="44">
        <v>42706</v>
      </c>
    </row>
    <row r="93" spans="1:16" s="2" customFormat="1" ht="21" customHeight="1">
      <c r="A93" s="16"/>
      <c r="B93" s="17"/>
      <c r="C93" s="18"/>
      <c r="D93" s="18"/>
      <c r="E93" s="18"/>
      <c r="F93" s="18"/>
      <c r="G93" s="18" t="s">
        <v>169</v>
      </c>
      <c r="H93" s="18"/>
      <c r="I93" s="18"/>
      <c r="J93" s="18">
        <v>1800</v>
      </c>
      <c r="K93" s="18">
        <v>36</v>
      </c>
      <c r="L93" s="18"/>
      <c r="M93" s="18"/>
      <c r="N93" s="18"/>
      <c r="O93" s="18">
        <v>31</v>
      </c>
      <c r="P93" s="44"/>
    </row>
    <row r="94" spans="1:16" s="2" customFormat="1" ht="21" customHeight="1">
      <c r="A94" s="16"/>
      <c r="B94" s="17" t="s">
        <v>208</v>
      </c>
      <c r="C94" s="18"/>
      <c r="D94" s="18"/>
      <c r="E94" s="18">
        <v>3</v>
      </c>
      <c r="F94" s="18" t="s">
        <v>209</v>
      </c>
      <c r="G94" s="18" t="s">
        <v>166</v>
      </c>
      <c r="H94" s="18" t="s">
        <v>171</v>
      </c>
      <c r="I94" s="18" t="s">
        <v>210</v>
      </c>
      <c r="J94" s="18">
        <v>1080</v>
      </c>
      <c r="K94" s="18">
        <v>24</v>
      </c>
      <c r="L94" s="18">
        <v>20000</v>
      </c>
      <c r="M94" s="18">
        <v>45</v>
      </c>
      <c r="N94" s="18">
        <v>3000</v>
      </c>
      <c r="O94" s="18">
        <v>14</v>
      </c>
      <c r="P94" s="44">
        <v>42707</v>
      </c>
    </row>
    <row r="95" spans="1:16" s="2" customFormat="1" ht="21" customHeight="1">
      <c r="A95" s="16"/>
      <c r="B95" s="17"/>
      <c r="C95" s="18"/>
      <c r="D95" s="18"/>
      <c r="E95" s="18"/>
      <c r="F95" s="18"/>
      <c r="G95" s="18" t="s">
        <v>169</v>
      </c>
      <c r="H95" s="18"/>
      <c r="I95" s="18"/>
      <c r="J95" s="18">
        <v>900</v>
      </c>
      <c r="K95" s="18">
        <v>18</v>
      </c>
      <c r="L95" s="18"/>
      <c r="M95" s="18"/>
      <c r="N95" s="18"/>
      <c r="O95" s="18">
        <v>17</v>
      </c>
      <c r="P95" s="44"/>
    </row>
    <row r="96" spans="1:16" s="2" customFormat="1" ht="21" customHeight="1">
      <c r="A96" s="16"/>
      <c r="B96" s="17" t="s">
        <v>211</v>
      </c>
      <c r="C96" s="18"/>
      <c r="D96" s="18"/>
      <c r="E96" s="18">
        <v>4</v>
      </c>
      <c r="F96" s="18" t="s">
        <v>212</v>
      </c>
      <c r="G96" s="18" t="s">
        <v>166</v>
      </c>
      <c r="H96" s="18" t="s">
        <v>171</v>
      </c>
      <c r="I96" s="18" t="s">
        <v>213</v>
      </c>
      <c r="J96" s="18">
        <v>2160</v>
      </c>
      <c r="K96" s="18">
        <v>48</v>
      </c>
      <c r="L96" s="18">
        <v>35000</v>
      </c>
      <c r="M96" s="18">
        <v>50</v>
      </c>
      <c r="N96" s="18">
        <v>4800</v>
      </c>
      <c r="O96" s="18">
        <v>0</v>
      </c>
      <c r="P96" s="44">
        <v>43073</v>
      </c>
    </row>
    <row r="97" spans="1:16" s="2" customFormat="1" ht="21" customHeight="1">
      <c r="A97" s="16"/>
      <c r="B97" s="17"/>
      <c r="C97" s="18"/>
      <c r="D97" s="18"/>
      <c r="E97" s="18"/>
      <c r="F97" s="18"/>
      <c r="G97" s="18" t="s">
        <v>169</v>
      </c>
      <c r="H97" s="18"/>
      <c r="I97" s="18"/>
      <c r="J97" s="18">
        <v>1500</v>
      </c>
      <c r="K97" s="18">
        <v>30</v>
      </c>
      <c r="L97" s="18"/>
      <c r="M97" s="18"/>
      <c r="N97" s="18"/>
      <c r="O97" s="18">
        <v>0</v>
      </c>
      <c r="P97" s="44"/>
    </row>
    <row r="98" spans="1:16" s="2" customFormat="1" ht="21" customHeight="1">
      <c r="A98" s="16"/>
      <c r="B98" s="17"/>
      <c r="C98" s="18"/>
      <c r="D98" s="18" t="s">
        <v>80</v>
      </c>
      <c r="E98" s="18">
        <v>1</v>
      </c>
      <c r="F98" s="18" t="s">
        <v>214</v>
      </c>
      <c r="G98" s="18"/>
      <c r="H98" s="18" t="s">
        <v>171</v>
      </c>
      <c r="I98" s="18" t="s">
        <v>210</v>
      </c>
      <c r="J98" s="18">
        <v>4500</v>
      </c>
      <c r="K98" s="18">
        <v>90</v>
      </c>
      <c r="L98" s="18">
        <v>85000</v>
      </c>
      <c r="M98" s="18">
        <v>260</v>
      </c>
      <c r="N98" s="18">
        <v>20000</v>
      </c>
      <c r="O98" s="18">
        <v>0</v>
      </c>
      <c r="P98" s="44">
        <v>43070</v>
      </c>
    </row>
    <row r="99" spans="1:16" s="2" customFormat="1" ht="21" customHeight="1">
      <c r="A99" s="16"/>
      <c r="B99" s="17"/>
      <c r="C99" s="18"/>
      <c r="D99" s="18"/>
      <c r="E99" s="18"/>
      <c r="F99" s="20" t="s">
        <v>116</v>
      </c>
      <c r="G99" s="18"/>
      <c r="H99" s="18"/>
      <c r="I99" s="18"/>
      <c r="J99" s="18"/>
      <c r="K99" s="18"/>
      <c r="L99" s="18"/>
      <c r="M99" s="18"/>
      <c r="N99" s="18"/>
      <c r="O99" s="18">
        <v>110</v>
      </c>
      <c r="P99" s="44"/>
    </row>
    <row r="100" spans="1:16" s="2" customFormat="1" ht="21" customHeight="1">
      <c r="A100" s="16"/>
      <c r="B100" s="33" t="s">
        <v>117</v>
      </c>
      <c r="C100" s="16">
        <v>17</v>
      </c>
      <c r="D100" s="36"/>
      <c r="E100" s="36"/>
      <c r="F100" s="18"/>
      <c r="G100" s="18"/>
      <c r="H100" s="18"/>
      <c r="I100" s="36"/>
      <c r="J100" s="16">
        <f aca="true" t="shared" si="11" ref="J100:N100">SUM(J74:J98)</f>
        <v>33720</v>
      </c>
      <c r="K100" s="16">
        <f t="shared" si="11"/>
        <v>712</v>
      </c>
      <c r="L100" s="16">
        <f t="shared" si="11"/>
        <v>380300</v>
      </c>
      <c r="M100" s="16">
        <f t="shared" si="11"/>
        <v>665</v>
      </c>
      <c r="N100" s="16">
        <f t="shared" si="11"/>
        <v>61660</v>
      </c>
      <c r="O100" s="16">
        <f>SUM(O74:O99)</f>
        <v>1011</v>
      </c>
      <c r="P100" s="16"/>
    </row>
    <row r="101" spans="1:16" s="2" customFormat="1" ht="21" customHeight="1">
      <c r="A101" s="16" t="s">
        <v>215</v>
      </c>
      <c r="B101" s="22">
        <v>1</v>
      </c>
      <c r="C101" s="22" t="s">
        <v>216</v>
      </c>
      <c r="D101" s="22" t="s">
        <v>20</v>
      </c>
      <c r="E101" s="22">
        <v>1</v>
      </c>
      <c r="F101" s="22" t="s">
        <v>217</v>
      </c>
      <c r="G101" s="22"/>
      <c r="H101" s="22" t="s">
        <v>215</v>
      </c>
      <c r="I101" s="22" t="s">
        <v>218</v>
      </c>
      <c r="J101" s="22">
        <v>270</v>
      </c>
      <c r="K101" s="22">
        <v>6</v>
      </c>
      <c r="L101" s="22">
        <v>6067</v>
      </c>
      <c r="M101" s="22"/>
      <c r="N101" s="22">
        <v>667</v>
      </c>
      <c r="O101" s="22">
        <v>10</v>
      </c>
      <c r="P101" s="44">
        <v>42705</v>
      </c>
    </row>
    <row r="102" spans="1:16" s="2" customFormat="1" ht="21" customHeight="1">
      <c r="A102" s="16"/>
      <c r="B102" s="29">
        <v>2</v>
      </c>
      <c r="C102" s="22"/>
      <c r="D102" s="22"/>
      <c r="E102" s="22">
        <v>2</v>
      </c>
      <c r="F102" s="22" t="s">
        <v>219</v>
      </c>
      <c r="G102" s="22"/>
      <c r="H102" s="22" t="s">
        <v>215</v>
      </c>
      <c r="I102" s="20" t="s">
        <v>220</v>
      </c>
      <c r="J102" s="22">
        <v>225</v>
      </c>
      <c r="K102" s="22">
        <v>5</v>
      </c>
      <c r="L102" s="22">
        <v>18240</v>
      </c>
      <c r="M102" s="22"/>
      <c r="N102" s="22">
        <v>2006</v>
      </c>
      <c r="O102" s="22">
        <v>8</v>
      </c>
      <c r="P102" s="44">
        <v>42979</v>
      </c>
    </row>
    <row r="103" spans="1:16" s="2" customFormat="1" ht="21" customHeight="1">
      <c r="A103" s="16"/>
      <c r="B103" s="29">
        <v>3</v>
      </c>
      <c r="C103" s="22"/>
      <c r="D103" s="22"/>
      <c r="E103" s="22">
        <v>3</v>
      </c>
      <c r="F103" s="22" t="s">
        <v>221</v>
      </c>
      <c r="G103" s="22"/>
      <c r="H103" s="22" t="s">
        <v>215</v>
      </c>
      <c r="I103" s="22" t="s">
        <v>222</v>
      </c>
      <c r="J103" s="22"/>
      <c r="K103" s="22"/>
      <c r="L103" s="22">
        <v>4300</v>
      </c>
      <c r="M103" s="22"/>
      <c r="N103" s="20">
        <v>473</v>
      </c>
      <c r="O103" s="22">
        <v>0</v>
      </c>
      <c r="P103" s="45">
        <v>43040</v>
      </c>
    </row>
    <row r="104" spans="1:16" s="2" customFormat="1" ht="21" customHeight="1">
      <c r="A104" s="16"/>
      <c r="B104" s="22">
        <v>4</v>
      </c>
      <c r="C104" s="22"/>
      <c r="D104" s="22"/>
      <c r="E104" s="22">
        <v>4</v>
      </c>
      <c r="F104" s="22" t="s">
        <v>223</v>
      </c>
      <c r="G104" s="22"/>
      <c r="H104" s="22" t="s">
        <v>215</v>
      </c>
      <c r="I104" s="22" t="s">
        <v>224</v>
      </c>
      <c r="J104" s="22"/>
      <c r="K104" s="22"/>
      <c r="L104" s="22">
        <v>2900</v>
      </c>
      <c r="M104" s="22"/>
      <c r="N104" s="20">
        <v>319</v>
      </c>
      <c r="O104" s="22">
        <v>0</v>
      </c>
      <c r="P104" s="45">
        <v>43040</v>
      </c>
    </row>
    <row r="105" spans="1:16" s="2" customFormat="1" ht="21" customHeight="1">
      <c r="A105" s="16"/>
      <c r="B105" s="29">
        <v>5</v>
      </c>
      <c r="C105" s="22"/>
      <c r="D105" s="22" t="s">
        <v>63</v>
      </c>
      <c r="E105" s="22">
        <v>1</v>
      </c>
      <c r="F105" s="22" t="s">
        <v>225</v>
      </c>
      <c r="G105" s="22"/>
      <c r="H105" s="22" t="s">
        <v>215</v>
      </c>
      <c r="I105" s="22" t="s">
        <v>226</v>
      </c>
      <c r="J105" s="22"/>
      <c r="K105" s="22"/>
      <c r="L105" s="22">
        <v>8529</v>
      </c>
      <c r="M105" s="22"/>
      <c r="N105" s="22">
        <v>938</v>
      </c>
      <c r="O105" s="22">
        <v>0</v>
      </c>
      <c r="P105" s="44">
        <v>42339</v>
      </c>
    </row>
    <row r="106" spans="1:16" s="2" customFormat="1" ht="21" customHeight="1">
      <c r="A106" s="16"/>
      <c r="B106" s="29">
        <v>6</v>
      </c>
      <c r="C106" s="22"/>
      <c r="D106" s="22"/>
      <c r="E106" s="22">
        <v>2</v>
      </c>
      <c r="F106" s="22" t="s">
        <v>227</v>
      </c>
      <c r="G106" s="22"/>
      <c r="H106" s="22" t="s">
        <v>215</v>
      </c>
      <c r="I106" s="20" t="s">
        <v>228</v>
      </c>
      <c r="J106" s="20"/>
      <c r="K106" s="20"/>
      <c r="L106" s="20">
        <v>4800</v>
      </c>
      <c r="M106" s="20"/>
      <c r="N106" s="20">
        <v>530</v>
      </c>
      <c r="O106" s="20">
        <v>0</v>
      </c>
      <c r="P106" s="46">
        <v>42614</v>
      </c>
    </row>
    <row r="107" spans="1:16" s="2" customFormat="1" ht="21" customHeight="1">
      <c r="A107" s="16"/>
      <c r="B107" s="22">
        <v>7</v>
      </c>
      <c r="C107" s="22"/>
      <c r="D107" s="22"/>
      <c r="E107" s="22">
        <v>3</v>
      </c>
      <c r="F107" s="22" t="s">
        <v>229</v>
      </c>
      <c r="G107" s="22"/>
      <c r="H107" s="22" t="s">
        <v>215</v>
      </c>
      <c r="I107" s="20" t="s">
        <v>230</v>
      </c>
      <c r="J107" s="20"/>
      <c r="K107" s="20"/>
      <c r="L107" s="20">
        <v>3800</v>
      </c>
      <c r="M107" s="20"/>
      <c r="N107" s="20">
        <v>418</v>
      </c>
      <c r="O107" s="20">
        <v>0</v>
      </c>
      <c r="P107" s="46">
        <v>43070</v>
      </c>
    </row>
    <row r="108" spans="1:16" s="2" customFormat="1" ht="21" customHeight="1">
      <c r="A108" s="16"/>
      <c r="B108" s="29">
        <v>8</v>
      </c>
      <c r="C108" s="18" t="s">
        <v>231</v>
      </c>
      <c r="D108" s="22" t="s">
        <v>20</v>
      </c>
      <c r="E108" s="22">
        <v>1</v>
      </c>
      <c r="F108" s="22" t="s">
        <v>232</v>
      </c>
      <c r="G108" s="22"/>
      <c r="H108" s="22" t="s">
        <v>215</v>
      </c>
      <c r="I108" s="22" t="s">
        <v>233</v>
      </c>
      <c r="J108" s="22">
        <v>810</v>
      </c>
      <c r="K108" s="22">
        <v>18</v>
      </c>
      <c r="L108" s="22">
        <v>7438</v>
      </c>
      <c r="M108" s="22">
        <v>25</v>
      </c>
      <c r="N108" s="22">
        <v>818</v>
      </c>
      <c r="O108" s="22">
        <v>30</v>
      </c>
      <c r="P108" s="44">
        <v>42248</v>
      </c>
    </row>
    <row r="109" spans="1:16" s="2" customFormat="1" ht="21" customHeight="1">
      <c r="A109" s="16"/>
      <c r="B109" s="29">
        <v>9</v>
      </c>
      <c r="C109" s="18"/>
      <c r="D109" s="22"/>
      <c r="E109" s="22">
        <v>2</v>
      </c>
      <c r="F109" s="22" t="s">
        <v>234</v>
      </c>
      <c r="G109" s="22"/>
      <c r="H109" s="22" t="s">
        <v>215</v>
      </c>
      <c r="I109" s="22" t="s">
        <v>235</v>
      </c>
      <c r="J109" s="22">
        <v>1080</v>
      </c>
      <c r="K109" s="22">
        <v>24</v>
      </c>
      <c r="L109" s="22">
        <v>7517</v>
      </c>
      <c r="M109" s="22">
        <v>40</v>
      </c>
      <c r="N109" s="22">
        <v>827</v>
      </c>
      <c r="O109" s="22">
        <v>39</v>
      </c>
      <c r="P109" s="44">
        <v>42614</v>
      </c>
    </row>
    <row r="110" spans="1:16" s="2" customFormat="1" ht="21" customHeight="1">
      <c r="A110" s="16"/>
      <c r="B110" s="22">
        <v>10</v>
      </c>
      <c r="C110" s="18"/>
      <c r="D110" s="22"/>
      <c r="E110" s="22">
        <v>3</v>
      </c>
      <c r="F110" s="22" t="s">
        <v>236</v>
      </c>
      <c r="G110" s="22"/>
      <c r="H110" s="22" t="s">
        <v>215</v>
      </c>
      <c r="I110" s="22" t="s">
        <v>237</v>
      </c>
      <c r="J110" s="22">
        <v>360</v>
      </c>
      <c r="K110" s="22">
        <v>8</v>
      </c>
      <c r="L110" s="22">
        <v>10198</v>
      </c>
      <c r="M110" s="22">
        <v>60</v>
      </c>
      <c r="N110" s="22">
        <v>1122</v>
      </c>
      <c r="O110" s="22">
        <v>13</v>
      </c>
      <c r="P110" s="44">
        <v>42979</v>
      </c>
    </row>
    <row r="111" spans="1:16" s="2" customFormat="1" ht="21" customHeight="1">
      <c r="A111" s="16"/>
      <c r="B111" s="29">
        <v>11</v>
      </c>
      <c r="C111" s="18"/>
      <c r="D111" s="22"/>
      <c r="E111" s="22">
        <v>4</v>
      </c>
      <c r="F111" s="22" t="s">
        <v>238</v>
      </c>
      <c r="G111" s="22"/>
      <c r="H111" s="22" t="s">
        <v>215</v>
      </c>
      <c r="I111" s="22" t="s">
        <v>239</v>
      </c>
      <c r="J111" s="22">
        <v>1080</v>
      </c>
      <c r="K111" s="22">
        <v>24</v>
      </c>
      <c r="L111" s="22">
        <v>7517</v>
      </c>
      <c r="M111" s="22">
        <v>40</v>
      </c>
      <c r="N111" s="22">
        <v>827</v>
      </c>
      <c r="O111" s="22">
        <v>39</v>
      </c>
      <c r="P111" s="44">
        <v>43070</v>
      </c>
    </row>
    <row r="112" spans="1:16" s="2" customFormat="1" ht="21" customHeight="1">
      <c r="A112" s="16"/>
      <c r="B112" s="29">
        <v>12</v>
      </c>
      <c r="C112" s="18"/>
      <c r="D112" s="22"/>
      <c r="E112" s="22">
        <v>5</v>
      </c>
      <c r="F112" s="22" t="s">
        <v>240</v>
      </c>
      <c r="G112" s="22"/>
      <c r="H112" s="22" t="s">
        <v>215</v>
      </c>
      <c r="I112" s="22" t="s">
        <v>241</v>
      </c>
      <c r="J112" s="22">
        <v>1080</v>
      </c>
      <c r="K112" s="22">
        <v>24</v>
      </c>
      <c r="L112" s="22">
        <v>7517</v>
      </c>
      <c r="M112" s="22">
        <v>40</v>
      </c>
      <c r="N112" s="22">
        <v>827</v>
      </c>
      <c r="O112" s="22">
        <v>39</v>
      </c>
      <c r="P112" s="44">
        <v>43070</v>
      </c>
    </row>
    <row r="113" spans="1:16" s="2" customFormat="1" ht="21" customHeight="1">
      <c r="A113" s="16"/>
      <c r="B113" s="22">
        <v>13</v>
      </c>
      <c r="C113" s="18"/>
      <c r="D113" s="22" t="s">
        <v>164</v>
      </c>
      <c r="E113" s="22">
        <v>1</v>
      </c>
      <c r="F113" s="22" t="s">
        <v>242</v>
      </c>
      <c r="G113" s="22" t="s">
        <v>166</v>
      </c>
      <c r="H113" s="22" t="s">
        <v>215</v>
      </c>
      <c r="I113" s="22" t="s">
        <v>243</v>
      </c>
      <c r="J113" s="22">
        <v>2160</v>
      </c>
      <c r="K113" s="22">
        <v>48</v>
      </c>
      <c r="L113" s="22">
        <v>32795</v>
      </c>
      <c r="M113" s="22">
        <v>92</v>
      </c>
      <c r="N113" s="22">
        <v>3607</v>
      </c>
      <c r="O113" s="22">
        <v>79</v>
      </c>
      <c r="P113" s="44">
        <v>42614</v>
      </c>
    </row>
    <row r="114" spans="1:16" s="2" customFormat="1" ht="21" customHeight="1">
      <c r="A114" s="16"/>
      <c r="B114" s="29">
        <v>14</v>
      </c>
      <c r="C114" s="18"/>
      <c r="D114" s="22"/>
      <c r="E114" s="22"/>
      <c r="F114" s="22"/>
      <c r="G114" s="22" t="s">
        <v>169</v>
      </c>
      <c r="H114" s="22" t="s">
        <v>215</v>
      </c>
      <c r="I114" s="22" t="s">
        <v>243</v>
      </c>
      <c r="J114" s="22">
        <v>2400</v>
      </c>
      <c r="K114" s="22">
        <v>48</v>
      </c>
      <c r="L114" s="22">
        <v>52570</v>
      </c>
      <c r="M114" s="22">
        <v>100</v>
      </c>
      <c r="N114" s="22">
        <v>5783</v>
      </c>
      <c r="O114" s="22">
        <v>123</v>
      </c>
      <c r="P114" s="44">
        <v>42614</v>
      </c>
    </row>
    <row r="115" spans="1:16" s="2" customFormat="1" ht="21" customHeight="1">
      <c r="A115" s="16"/>
      <c r="B115" s="29">
        <v>15</v>
      </c>
      <c r="C115" s="18"/>
      <c r="D115" s="22"/>
      <c r="E115" s="22">
        <v>2</v>
      </c>
      <c r="F115" s="22" t="s">
        <v>244</v>
      </c>
      <c r="G115" s="22" t="s">
        <v>166</v>
      </c>
      <c r="H115" s="22" t="s">
        <v>215</v>
      </c>
      <c r="I115" s="22" t="s">
        <v>245</v>
      </c>
      <c r="J115" s="22">
        <v>1080</v>
      </c>
      <c r="K115" s="22">
        <v>24</v>
      </c>
      <c r="L115" s="22">
        <v>7517</v>
      </c>
      <c r="M115" s="22">
        <v>24</v>
      </c>
      <c r="N115" s="22">
        <v>827</v>
      </c>
      <c r="O115" s="22">
        <v>39</v>
      </c>
      <c r="P115" s="44">
        <v>42615</v>
      </c>
    </row>
    <row r="116" spans="1:16" s="2" customFormat="1" ht="21" customHeight="1">
      <c r="A116" s="16"/>
      <c r="B116" s="22">
        <v>16</v>
      </c>
      <c r="C116" s="18"/>
      <c r="D116" s="22"/>
      <c r="E116" s="22"/>
      <c r="F116" s="22"/>
      <c r="G116" s="22" t="s">
        <v>169</v>
      </c>
      <c r="H116" s="22" t="s">
        <v>215</v>
      </c>
      <c r="I116" s="22" t="s">
        <v>245</v>
      </c>
      <c r="J116" s="22">
        <v>900</v>
      </c>
      <c r="K116" s="22">
        <v>18</v>
      </c>
      <c r="L116" s="22">
        <v>12483</v>
      </c>
      <c r="M116" s="22">
        <v>26</v>
      </c>
      <c r="N116" s="22">
        <v>1373</v>
      </c>
      <c r="O116" s="22">
        <v>46</v>
      </c>
      <c r="P116" s="44">
        <v>42616</v>
      </c>
    </row>
    <row r="117" spans="1:16" s="2" customFormat="1" ht="21" customHeight="1">
      <c r="A117" s="16"/>
      <c r="B117" s="22"/>
      <c r="C117" s="18"/>
      <c r="D117" s="22"/>
      <c r="E117" s="22"/>
      <c r="F117" s="20" t="s">
        <v>116</v>
      </c>
      <c r="G117" s="22"/>
      <c r="H117" s="22"/>
      <c r="I117" s="22"/>
      <c r="J117" s="22"/>
      <c r="K117" s="22"/>
      <c r="L117" s="22"/>
      <c r="M117" s="22"/>
      <c r="N117" s="22"/>
      <c r="O117" s="22">
        <v>95</v>
      </c>
      <c r="P117" s="44"/>
    </row>
    <row r="118" spans="1:16" s="3" customFormat="1" ht="21" customHeight="1">
      <c r="A118" s="16"/>
      <c r="B118" s="33" t="s">
        <v>117</v>
      </c>
      <c r="C118" s="16">
        <v>14</v>
      </c>
      <c r="D118" s="36"/>
      <c r="E118" s="36"/>
      <c r="F118" s="18"/>
      <c r="G118" s="18"/>
      <c r="H118" s="18"/>
      <c r="I118" s="36"/>
      <c r="J118" s="36">
        <f aca="true" t="shared" si="12" ref="J118:N118">SUM(J101:J116)</f>
        <v>11445</v>
      </c>
      <c r="K118" s="36">
        <f t="shared" si="12"/>
        <v>247</v>
      </c>
      <c r="L118" s="36">
        <f t="shared" si="12"/>
        <v>194188</v>
      </c>
      <c r="M118" s="36">
        <f t="shared" si="12"/>
        <v>447</v>
      </c>
      <c r="N118" s="36">
        <f t="shared" si="12"/>
        <v>21362</v>
      </c>
      <c r="O118" s="36">
        <f>SUM(O101:O117)</f>
        <v>560</v>
      </c>
      <c r="P118" s="36"/>
    </row>
    <row r="119" spans="1:16" s="3" customFormat="1" ht="27.75" customHeight="1">
      <c r="A119" s="16"/>
      <c r="B119" s="16" t="s">
        <v>246</v>
      </c>
      <c r="C119" s="16">
        <f>C118+C100+C73+C57+C48</f>
        <v>91</v>
      </c>
      <c r="D119" s="16"/>
      <c r="E119" s="16"/>
      <c r="F119" s="16"/>
      <c r="G119" s="16"/>
      <c r="H119" s="16"/>
      <c r="I119" s="16"/>
      <c r="J119" s="16">
        <f aca="true" t="shared" si="13" ref="J119:P119">J118+J100+J73+J57+J48</f>
        <v>122120</v>
      </c>
      <c r="K119" s="16">
        <f t="shared" si="13"/>
        <v>2604</v>
      </c>
      <c r="L119" s="16">
        <f t="shared" si="13"/>
        <v>1708216</v>
      </c>
      <c r="M119" s="33">
        <f t="shared" si="13"/>
        <v>2833.5843632237934</v>
      </c>
      <c r="N119" s="33">
        <f t="shared" si="13"/>
        <v>305181.74</v>
      </c>
      <c r="O119" s="33">
        <f t="shared" si="13"/>
        <v>4726</v>
      </c>
      <c r="P119" s="16">
        <f t="shared" si="13"/>
        <v>0</v>
      </c>
    </row>
    <row r="120" spans="1:16" s="4" customFormat="1" ht="21" customHeight="1">
      <c r="A120" s="14" t="s">
        <v>247</v>
      </c>
      <c r="B120" s="37">
        <v>1</v>
      </c>
      <c r="C120" s="38" t="s">
        <v>248</v>
      </c>
      <c r="D120" s="15" t="s">
        <v>20</v>
      </c>
      <c r="E120" s="15">
        <v>1</v>
      </c>
      <c r="F120" s="15" t="s">
        <v>249</v>
      </c>
      <c r="G120" s="15"/>
      <c r="H120" s="15" t="s">
        <v>250</v>
      </c>
      <c r="I120" s="15" t="s">
        <v>251</v>
      </c>
      <c r="J120" s="15">
        <v>450</v>
      </c>
      <c r="K120" s="15">
        <v>10</v>
      </c>
      <c r="L120" s="15">
        <v>3000</v>
      </c>
      <c r="M120" s="15">
        <v>1</v>
      </c>
      <c r="N120" s="15">
        <v>400</v>
      </c>
      <c r="O120" s="15">
        <v>14</v>
      </c>
      <c r="P120" s="47">
        <v>42948</v>
      </c>
    </row>
    <row r="121" spans="1:16" s="4" customFormat="1" ht="21" customHeight="1">
      <c r="A121" s="14"/>
      <c r="B121" s="37">
        <v>2</v>
      </c>
      <c r="C121" s="38"/>
      <c r="D121" s="15"/>
      <c r="E121" s="15">
        <v>2</v>
      </c>
      <c r="F121" s="15" t="s">
        <v>252</v>
      </c>
      <c r="G121" s="15"/>
      <c r="H121" s="15" t="s">
        <v>250</v>
      </c>
      <c r="I121" s="15" t="s">
        <v>253</v>
      </c>
      <c r="J121" s="15">
        <v>360</v>
      </c>
      <c r="K121" s="15">
        <v>8</v>
      </c>
      <c r="L121" s="15">
        <v>3000</v>
      </c>
      <c r="M121" s="15">
        <v>35</v>
      </c>
      <c r="N121" s="15">
        <v>400</v>
      </c>
      <c r="O121" s="15">
        <v>14</v>
      </c>
      <c r="P121" s="47">
        <v>42948</v>
      </c>
    </row>
    <row r="122" spans="1:16" s="4" customFormat="1" ht="21" customHeight="1">
      <c r="A122" s="14"/>
      <c r="B122" s="37">
        <v>3</v>
      </c>
      <c r="C122" s="15" t="s">
        <v>254</v>
      </c>
      <c r="D122" s="15" t="s">
        <v>20</v>
      </c>
      <c r="E122" s="15">
        <v>1</v>
      </c>
      <c r="F122" s="15" t="s">
        <v>255</v>
      </c>
      <c r="G122" s="15"/>
      <c r="H122" s="15" t="s">
        <v>250</v>
      </c>
      <c r="I122" s="15" t="s">
        <v>256</v>
      </c>
      <c r="J122" s="15">
        <v>810</v>
      </c>
      <c r="K122" s="15">
        <v>18</v>
      </c>
      <c r="L122" s="15">
        <v>8000</v>
      </c>
      <c r="M122" s="15">
        <v>40</v>
      </c>
      <c r="N122" s="15">
        <v>1000</v>
      </c>
      <c r="O122" s="15">
        <v>14</v>
      </c>
      <c r="P122" s="47">
        <v>42583</v>
      </c>
    </row>
    <row r="123" spans="1:16" s="4" customFormat="1" ht="21" customHeight="1">
      <c r="A123" s="14"/>
      <c r="B123" s="37">
        <v>4</v>
      </c>
      <c r="C123" s="15"/>
      <c r="D123" s="15"/>
      <c r="E123" s="15">
        <v>2</v>
      </c>
      <c r="F123" s="15" t="s">
        <v>257</v>
      </c>
      <c r="G123" s="15"/>
      <c r="H123" s="15" t="s">
        <v>250</v>
      </c>
      <c r="I123" s="15" t="s">
        <v>258</v>
      </c>
      <c r="J123" s="15">
        <v>810</v>
      </c>
      <c r="K123" s="15">
        <v>18</v>
      </c>
      <c r="L123" s="15">
        <v>10000</v>
      </c>
      <c r="M123" s="15">
        <v>50</v>
      </c>
      <c r="N123" s="15">
        <v>1500</v>
      </c>
      <c r="O123" s="15">
        <v>14</v>
      </c>
      <c r="P123" s="47">
        <v>42948</v>
      </c>
    </row>
    <row r="124" spans="1:16" s="4" customFormat="1" ht="21" customHeight="1">
      <c r="A124" s="14"/>
      <c r="B124" s="37">
        <v>5</v>
      </c>
      <c r="C124" s="15"/>
      <c r="D124" s="15" t="s">
        <v>63</v>
      </c>
      <c r="E124" s="15">
        <v>1</v>
      </c>
      <c r="F124" s="15" t="s">
        <v>259</v>
      </c>
      <c r="G124" s="15"/>
      <c r="H124" s="15" t="s">
        <v>250</v>
      </c>
      <c r="I124" s="15" t="s">
        <v>260</v>
      </c>
      <c r="J124" s="15">
        <v>1800</v>
      </c>
      <c r="K124" s="15">
        <v>36</v>
      </c>
      <c r="L124" s="15">
        <v>40000</v>
      </c>
      <c r="M124" s="15">
        <v>160</v>
      </c>
      <c r="N124" s="15">
        <v>10000</v>
      </c>
      <c r="O124" s="15">
        <v>16</v>
      </c>
      <c r="P124" s="47">
        <v>42948</v>
      </c>
    </row>
    <row r="125" spans="1:16" s="4" customFormat="1" ht="21" customHeight="1">
      <c r="A125" s="14"/>
      <c r="B125" s="37">
        <v>6</v>
      </c>
      <c r="C125" s="15"/>
      <c r="D125" s="15"/>
      <c r="E125" s="15">
        <v>2</v>
      </c>
      <c r="F125" s="15" t="s">
        <v>261</v>
      </c>
      <c r="G125" s="15"/>
      <c r="H125" s="15" t="s">
        <v>250</v>
      </c>
      <c r="I125" s="15" t="s">
        <v>260</v>
      </c>
      <c r="J125" s="15">
        <v>1800</v>
      </c>
      <c r="K125" s="15">
        <v>36</v>
      </c>
      <c r="L125" s="15">
        <v>40000</v>
      </c>
      <c r="M125" s="15">
        <v>160</v>
      </c>
      <c r="N125" s="15">
        <v>10000</v>
      </c>
      <c r="O125" s="15">
        <v>16</v>
      </c>
      <c r="P125" s="47">
        <v>42949</v>
      </c>
    </row>
    <row r="126" spans="1:16" s="4" customFormat="1" ht="21" customHeight="1">
      <c r="A126" s="14"/>
      <c r="B126" s="37"/>
      <c r="C126" s="15"/>
      <c r="D126" s="15"/>
      <c r="E126" s="15"/>
      <c r="F126" s="20" t="s">
        <v>116</v>
      </c>
      <c r="G126" s="15"/>
      <c r="H126" s="15"/>
      <c r="I126" s="15"/>
      <c r="J126" s="15"/>
      <c r="K126" s="15"/>
      <c r="L126" s="15"/>
      <c r="M126" s="15"/>
      <c r="N126" s="15"/>
      <c r="O126" s="15">
        <v>41</v>
      </c>
      <c r="P126" s="47"/>
    </row>
    <row r="127" spans="1:16" s="5" customFormat="1" ht="21" customHeight="1">
      <c r="A127" s="14"/>
      <c r="B127" s="39" t="s">
        <v>117</v>
      </c>
      <c r="C127" s="39"/>
      <c r="D127" s="39"/>
      <c r="E127" s="39">
        <v>6</v>
      </c>
      <c r="F127" s="39"/>
      <c r="G127" s="39"/>
      <c r="H127" s="39"/>
      <c r="I127" s="39"/>
      <c r="J127" s="39">
        <f aca="true" t="shared" si="14" ref="J127:N127">SUM(J120:J125)</f>
        <v>6030</v>
      </c>
      <c r="K127" s="39">
        <f t="shared" si="14"/>
        <v>126</v>
      </c>
      <c r="L127" s="39">
        <f t="shared" si="14"/>
        <v>104000</v>
      </c>
      <c r="M127" s="39">
        <f t="shared" si="14"/>
        <v>446</v>
      </c>
      <c r="N127" s="39">
        <f t="shared" si="14"/>
        <v>23300</v>
      </c>
      <c r="O127" s="39">
        <f>SUM(O120:O126)</f>
        <v>129</v>
      </c>
      <c r="P127" s="39"/>
    </row>
    <row r="128" spans="1:16" s="4" customFormat="1" ht="21" customHeight="1">
      <c r="A128" s="40" t="s">
        <v>262</v>
      </c>
      <c r="B128" s="41">
        <v>1</v>
      </c>
      <c r="C128" s="42" t="s">
        <v>263</v>
      </c>
      <c r="D128" s="43" t="s">
        <v>20</v>
      </c>
      <c r="E128" s="43">
        <v>1</v>
      </c>
      <c r="F128" s="43" t="s">
        <v>264</v>
      </c>
      <c r="G128" s="43"/>
      <c r="H128" s="43" t="s">
        <v>265</v>
      </c>
      <c r="I128" s="43" t="s">
        <v>266</v>
      </c>
      <c r="J128" s="43">
        <v>180</v>
      </c>
      <c r="K128" s="43">
        <v>4</v>
      </c>
      <c r="L128" s="43">
        <v>4000</v>
      </c>
      <c r="M128" s="43">
        <v>10</v>
      </c>
      <c r="N128" s="43">
        <v>480</v>
      </c>
      <c r="O128" s="43">
        <v>6</v>
      </c>
      <c r="P128" s="48">
        <v>43070</v>
      </c>
    </row>
    <row r="129" spans="1:16" s="4" customFormat="1" ht="21" customHeight="1">
      <c r="A129" s="40"/>
      <c r="B129" s="41">
        <v>2</v>
      </c>
      <c r="C129" s="42"/>
      <c r="D129" s="43"/>
      <c r="E129" s="43">
        <v>2</v>
      </c>
      <c r="F129" s="43" t="s">
        <v>267</v>
      </c>
      <c r="G129" s="43"/>
      <c r="H129" s="43" t="s">
        <v>265</v>
      </c>
      <c r="I129" s="43" t="s">
        <v>268</v>
      </c>
      <c r="J129" s="43">
        <v>180</v>
      </c>
      <c r="K129" s="43">
        <v>4</v>
      </c>
      <c r="L129" s="43">
        <v>2924</v>
      </c>
      <c r="M129" s="43">
        <v>5</v>
      </c>
      <c r="N129" s="43">
        <v>350</v>
      </c>
      <c r="O129" s="43">
        <v>6</v>
      </c>
      <c r="P129" s="48">
        <v>42552</v>
      </c>
    </row>
    <row r="130" spans="1:16" s="4" customFormat="1" ht="21" customHeight="1">
      <c r="A130" s="40"/>
      <c r="B130" s="41">
        <v>3</v>
      </c>
      <c r="C130" s="43" t="s">
        <v>269</v>
      </c>
      <c r="D130" s="43" t="s">
        <v>20</v>
      </c>
      <c r="E130" s="43">
        <v>1</v>
      </c>
      <c r="F130" s="43" t="s">
        <v>270</v>
      </c>
      <c r="G130" s="43"/>
      <c r="H130" s="43" t="s">
        <v>265</v>
      </c>
      <c r="I130" s="43" t="s">
        <v>271</v>
      </c>
      <c r="J130" s="43">
        <v>2160</v>
      </c>
      <c r="K130" s="43">
        <v>48</v>
      </c>
      <c r="L130" s="43">
        <v>35853</v>
      </c>
      <c r="M130" s="43">
        <v>56</v>
      </c>
      <c r="N130" s="43">
        <v>4380</v>
      </c>
      <c r="O130" s="43">
        <v>77</v>
      </c>
      <c r="P130" s="48">
        <v>42705</v>
      </c>
    </row>
    <row r="131" spans="1:16" s="4" customFormat="1" ht="21" customHeight="1">
      <c r="A131" s="40"/>
      <c r="B131" s="41">
        <v>4</v>
      </c>
      <c r="C131" s="43"/>
      <c r="D131" s="43"/>
      <c r="E131" s="43">
        <v>2</v>
      </c>
      <c r="F131" s="43" t="s">
        <v>272</v>
      </c>
      <c r="G131" s="43"/>
      <c r="H131" s="43" t="s">
        <v>265</v>
      </c>
      <c r="I131" s="43" t="s">
        <v>273</v>
      </c>
      <c r="J131" s="43">
        <v>1260</v>
      </c>
      <c r="K131" s="43">
        <v>28</v>
      </c>
      <c r="L131" s="43">
        <v>35160</v>
      </c>
      <c r="M131" s="43">
        <v>100</v>
      </c>
      <c r="N131" s="43">
        <v>7000</v>
      </c>
      <c r="O131" s="43">
        <v>46</v>
      </c>
      <c r="P131" s="48">
        <v>42552</v>
      </c>
    </row>
    <row r="132" spans="1:16" s="4" customFormat="1" ht="21" customHeight="1">
      <c r="A132" s="40"/>
      <c r="B132" s="41">
        <v>5</v>
      </c>
      <c r="C132" s="43"/>
      <c r="D132" s="43"/>
      <c r="E132" s="43">
        <v>3</v>
      </c>
      <c r="F132" s="43" t="s">
        <v>274</v>
      </c>
      <c r="G132" s="43"/>
      <c r="H132" s="43" t="s">
        <v>265</v>
      </c>
      <c r="I132" s="43" t="s">
        <v>275</v>
      </c>
      <c r="J132" s="43">
        <v>630</v>
      </c>
      <c r="K132" s="43">
        <v>14</v>
      </c>
      <c r="L132" s="43">
        <v>11452</v>
      </c>
      <c r="M132" s="43">
        <v>30</v>
      </c>
      <c r="N132" s="43">
        <v>1526</v>
      </c>
      <c r="O132" s="43">
        <v>29</v>
      </c>
      <c r="P132" s="48">
        <v>43070</v>
      </c>
    </row>
    <row r="133" spans="1:16" s="4" customFormat="1" ht="21" customHeight="1">
      <c r="A133" s="40"/>
      <c r="B133" s="41">
        <v>6</v>
      </c>
      <c r="C133" s="43"/>
      <c r="D133" s="43"/>
      <c r="E133" s="43">
        <v>4</v>
      </c>
      <c r="F133" s="43" t="s">
        <v>276</v>
      </c>
      <c r="G133" s="43"/>
      <c r="H133" s="43" t="s">
        <v>265</v>
      </c>
      <c r="I133" s="43" t="s">
        <v>277</v>
      </c>
      <c r="J133" s="43">
        <v>720</v>
      </c>
      <c r="K133" s="43">
        <v>16</v>
      </c>
      <c r="L133" s="43">
        <v>15132</v>
      </c>
      <c r="M133" s="43">
        <v>30</v>
      </c>
      <c r="N133" s="43">
        <v>1881</v>
      </c>
      <c r="O133" s="43">
        <v>26</v>
      </c>
      <c r="P133" s="48">
        <v>42552</v>
      </c>
    </row>
    <row r="134" spans="1:16" s="4" customFormat="1" ht="21" customHeight="1">
      <c r="A134" s="40"/>
      <c r="B134" s="41">
        <v>7</v>
      </c>
      <c r="C134" s="43"/>
      <c r="D134" s="42" t="s">
        <v>164</v>
      </c>
      <c r="E134" s="43">
        <v>1</v>
      </c>
      <c r="F134" s="43" t="s">
        <v>278</v>
      </c>
      <c r="G134" s="43" t="s">
        <v>166</v>
      </c>
      <c r="H134" s="43" t="s">
        <v>265</v>
      </c>
      <c r="I134" s="43" t="s">
        <v>279</v>
      </c>
      <c r="J134" s="43">
        <v>1620</v>
      </c>
      <c r="K134" s="43">
        <v>36</v>
      </c>
      <c r="L134" s="43">
        <v>18632</v>
      </c>
      <c r="M134" s="43">
        <v>138</v>
      </c>
      <c r="N134" s="43">
        <v>3400</v>
      </c>
      <c r="O134" s="43">
        <v>45</v>
      </c>
      <c r="P134" s="48">
        <v>42522</v>
      </c>
    </row>
    <row r="135" spans="1:16" s="4" customFormat="1" ht="21" customHeight="1">
      <c r="A135" s="40"/>
      <c r="B135" s="43">
        <v>8</v>
      </c>
      <c r="C135" s="43"/>
      <c r="D135" s="43" t="s">
        <v>80</v>
      </c>
      <c r="E135" s="43">
        <v>1</v>
      </c>
      <c r="F135" s="43" t="s">
        <v>280</v>
      </c>
      <c r="G135" s="43"/>
      <c r="H135" s="43" t="s">
        <v>265</v>
      </c>
      <c r="I135" s="43" t="s">
        <v>281</v>
      </c>
      <c r="J135" s="43">
        <v>3600</v>
      </c>
      <c r="K135" s="43">
        <v>72</v>
      </c>
      <c r="L135" s="43">
        <v>129900</v>
      </c>
      <c r="M135" s="43">
        <v>400</v>
      </c>
      <c r="N135" s="43">
        <v>25900</v>
      </c>
      <c r="O135" s="43">
        <v>46</v>
      </c>
      <c r="P135" s="48">
        <v>43070</v>
      </c>
    </row>
    <row r="136" spans="1:16" s="4" customFormat="1" ht="21" customHeight="1">
      <c r="A136" s="40"/>
      <c r="B136" s="43"/>
      <c r="C136" s="43"/>
      <c r="D136" s="43"/>
      <c r="E136" s="43"/>
      <c r="F136" s="20" t="s">
        <v>116</v>
      </c>
      <c r="G136" s="43"/>
      <c r="H136" s="43"/>
      <c r="I136" s="43"/>
      <c r="J136" s="43"/>
      <c r="K136" s="43"/>
      <c r="L136" s="43"/>
      <c r="M136" s="43"/>
      <c r="N136" s="43"/>
      <c r="O136" s="43">
        <v>90</v>
      </c>
      <c r="P136" s="48"/>
    </row>
    <row r="137" spans="1:16" s="5" customFormat="1" ht="21" customHeight="1">
      <c r="A137" s="40"/>
      <c r="B137" s="40" t="s">
        <v>117</v>
      </c>
      <c r="C137" s="40"/>
      <c r="D137" s="40"/>
      <c r="E137" s="40">
        <v>8</v>
      </c>
      <c r="F137" s="40"/>
      <c r="G137" s="40"/>
      <c r="H137" s="40"/>
      <c r="I137" s="40"/>
      <c r="J137" s="40">
        <f aca="true" t="shared" si="15" ref="J137:N137">SUM(J128:J135)</f>
        <v>10350</v>
      </c>
      <c r="K137" s="40">
        <f t="shared" si="15"/>
        <v>222</v>
      </c>
      <c r="L137" s="40">
        <f t="shared" si="15"/>
        <v>253053</v>
      </c>
      <c r="M137" s="40">
        <f t="shared" si="15"/>
        <v>769</v>
      </c>
      <c r="N137" s="40">
        <f t="shared" si="15"/>
        <v>44917</v>
      </c>
      <c r="O137" s="40">
        <f>SUM(O128:O136)</f>
        <v>371</v>
      </c>
      <c r="P137" s="40"/>
    </row>
    <row r="138" spans="1:16" s="4" customFormat="1" ht="21" customHeight="1">
      <c r="A138" s="40" t="s">
        <v>282</v>
      </c>
      <c r="B138" s="41">
        <v>1</v>
      </c>
      <c r="C138" s="42" t="s">
        <v>248</v>
      </c>
      <c r="D138" s="43" t="s">
        <v>20</v>
      </c>
      <c r="E138" s="43">
        <v>1</v>
      </c>
      <c r="F138" s="43" t="s">
        <v>283</v>
      </c>
      <c r="G138" s="43"/>
      <c r="H138" s="43" t="s">
        <v>284</v>
      </c>
      <c r="I138" s="43" t="s">
        <v>285</v>
      </c>
      <c r="J138" s="43">
        <v>2160</v>
      </c>
      <c r="K138" s="43">
        <v>48</v>
      </c>
      <c r="L138" s="43">
        <v>24000</v>
      </c>
      <c r="M138" s="43">
        <v>60</v>
      </c>
      <c r="N138" s="43">
        <v>5000</v>
      </c>
      <c r="O138" s="43">
        <v>83</v>
      </c>
      <c r="P138" s="50">
        <v>42705</v>
      </c>
    </row>
    <row r="139" spans="1:16" s="4" customFormat="1" ht="21" customHeight="1">
      <c r="A139" s="40"/>
      <c r="B139" s="41" t="s">
        <v>286</v>
      </c>
      <c r="C139" s="42"/>
      <c r="D139" s="43" t="s">
        <v>63</v>
      </c>
      <c r="E139" s="43">
        <v>1</v>
      </c>
      <c r="F139" s="43" t="s">
        <v>287</v>
      </c>
      <c r="G139" s="43"/>
      <c r="H139" s="43" t="s">
        <v>284</v>
      </c>
      <c r="I139" s="43" t="s">
        <v>288</v>
      </c>
      <c r="J139" s="43">
        <v>1200</v>
      </c>
      <c r="K139" s="43">
        <v>24</v>
      </c>
      <c r="L139" s="43">
        <v>26000</v>
      </c>
      <c r="M139" s="43">
        <v>30</v>
      </c>
      <c r="N139" s="43">
        <v>4800</v>
      </c>
      <c r="O139" s="43">
        <v>40</v>
      </c>
      <c r="P139" s="50">
        <v>42705</v>
      </c>
    </row>
    <row r="140" spans="1:16" s="4" customFormat="1" ht="21" customHeight="1">
      <c r="A140" s="40"/>
      <c r="B140" s="41" t="s">
        <v>289</v>
      </c>
      <c r="C140" s="43" t="s">
        <v>290</v>
      </c>
      <c r="D140" s="43" t="s">
        <v>20</v>
      </c>
      <c r="E140" s="43">
        <v>1</v>
      </c>
      <c r="F140" s="43" t="s">
        <v>291</v>
      </c>
      <c r="G140" s="43"/>
      <c r="H140" s="43" t="s">
        <v>284</v>
      </c>
      <c r="I140" s="51" t="s">
        <v>292</v>
      </c>
      <c r="J140" s="43">
        <v>2700</v>
      </c>
      <c r="K140" s="43">
        <v>60</v>
      </c>
      <c r="L140" s="43">
        <v>14400</v>
      </c>
      <c r="M140" s="43">
        <v>56</v>
      </c>
      <c r="N140" s="43">
        <v>2790</v>
      </c>
      <c r="O140" s="43">
        <v>110</v>
      </c>
      <c r="P140" s="50">
        <v>42339</v>
      </c>
    </row>
    <row r="141" spans="1:16" s="4" customFormat="1" ht="21" customHeight="1">
      <c r="A141" s="40"/>
      <c r="B141" s="41" t="s">
        <v>181</v>
      </c>
      <c r="C141" s="43"/>
      <c r="D141" s="43"/>
      <c r="E141" s="43">
        <v>2</v>
      </c>
      <c r="F141" s="43" t="s">
        <v>293</v>
      </c>
      <c r="G141" s="43"/>
      <c r="H141" s="43" t="s">
        <v>284</v>
      </c>
      <c r="I141" s="43" t="s">
        <v>294</v>
      </c>
      <c r="J141" s="43">
        <v>1100</v>
      </c>
      <c r="K141" s="43">
        <v>24</v>
      </c>
      <c r="L141" s="43">
        <v>8816</v>
      </c>
      <c r="M141" s="43">
        <v>50</v>
      </c>
      <c r="N141" s="43">
        <v>1800</v>
      </c>
      <c r="O141" s="43">
        <v>41</v>
      </c>
      <c r="P141" s="50">
        <v>42339</v>
      </c>
    </row>
    <row r="142" spans="1:16" s="4" customFormat="1" ht="21" customHeight="1">
      <c r="A142" s="40"/>
      <c r="B142" s="41" t="s">
        <v>184</v>
      </c>
      <c r="C142" s="43"/>
      <c r="D142" s="43"/>
      <c r="E142" s="43">
        <v>3</v>
      </c>
      <c r="F142" s="43" t="s">
        <v>295</v>
      </c>
      <c r="G142" s="43"/>
      <c r="H142" s="43" t="s">
        <v>284</v>
      </c>
      <c r="I142" s="43" t="s">
        <v>296</v>
      </c>
      <c r="J142" s="43">
        <v>1100</v>
      </c>
      <c r="K142" s="43">
        <v>24</v>
      </c>
      <c r="L142" s="43">
        <v>7465</v>
      </c>
      <c r="M142" s="43">
        <v>32</v>
      </c>
      <c r="N142" s="43">
        <v>1800</v>
      </c>
      <c r="O142" s="43">
        <v>41</v>
      </c>
      <c r="P142" s="50">
        <v>42339</v>
      </c>
    </row>
    <row r="143" spans="1:16" s="4" customFormat="1" ht="21" customHeight="1">
      <c r="A143" s="40"/>
      <c r="B143" s="41" t="s">
        <v>187</v>
      </c>
      <c r="C143" s="43"/>
      <c r="D143" s="43" t="s">
        <v>164</v>
      </c>
      <c r="E143" s="43">
        <v>1</v>
      </c>
      <c r="F143" s="43" t="s">
        <v>297</v>
      </c>
      <c r="G143" s="43" t="s">
        <v>166</v>
      </c>
      <c r="H143" s="43" t="s">
        <v>284</v>
      </c>
      <c r="I143" s="43" t="s">
        <v>298</v>
      </c>
      <c r="J143" s="43">
        <v>1620</v>
      </c>
      <c r="K143" s="43">
        <v>36</v>
      </c>
      <c r="L143" s="43">
        <v>24000</v>
      </c>
      <c r="M143" s="43">
        <v>40</v>
      </c>
      <c r="N143" s="43">
        <v>4000</v>
      </c>
      <c r="O143" s="43">
        <v>41</v>
      </c>
      <c r="P143" s="50">
        <v>43070</v>
      </c>
    </row>
    <row r="144" spans="1:16" s="4" customFormat="1" ht="21" customHeight="1">
      <c r="A144" s="40"/>
      <c r="B144" s="41"/>
      <c r="C144" s="43"/>
      <c r="D144" s="43"/>
      <c r="E144" s="43"/>
      <c r="F144" s="43"/>
      <c r="G144" s="43" t="s">
        <v>169</v>
      </c>
      <c r="H144" s="43"/>
      <c r="I144" s="43"/>
      <c r="J144" s="43">
        <v>1800</v>
      </c>
      <c r="K144" s="43">
        <v>36</v>
      </c>
      <c r="L144" s="43">
        <v>28000</v>
      </c>
      <c r="M144" s="43">
        <v>60</v>
      </c>
      <c r="N144" s="43">
        <v>5000</v>
      </c>
      <c r="O144" s="43">
        <v>50</v>
      </c>
      <c r="P144" s="50">
        <v>43070</v>
      </c>
    </row>
    <row r="145" spans="1:16" s="4" customFormat="1" ht="21" customHeight="1">
      <c r="A145" s="40"/>
      <c r="B145" s="41" t="s">
        <v>145</v>
      </c>
      <c r="C145" s="43"/>
      <c r="D145" s="43" t="s">
        <v>80</v>
      </c>
      <c r="E145" s="43">
        <v>1</v>
      </c>
      <c r="F145" s="43" t="s">
        <v>299</v>
      </c>
      <c r="G145" s="43"/>
      <c r="H145" s="43"/>
      <c r="I145" s="43" t="s">
        <v>300</v>
      </c>
      <c r="J145" s="43">
        <v>4500</v>
      </c>
      <c r="K145" s="43">
        <v>90</v>
      </c>
      <c r="L145" s="43">
        <v>93000</v>
      </c>
      <c r="M145" s="43">
        <v>230</v>
      </c>
      <c r="N145" s="43">
        <v>22500</v>
      </c>
      <c r="O145" s="43">
        <v>207</v>
      </c>
      <c r="P145" s="50">
        <v>42614</v>
      </c>
    </row>
    <row r="146" spans="1:16" s="4" customFormat="1" ht="21" customHeight="1">
      <c r="A146" s="40"/>
      <c r="B146" s="41"/>
      <c r="C146" s="43"/>
      <c r="D146" s="43"/>
      <c r="E146" s="43"/>
      <c r="F146" s="20" t="s">
        <v>116</v>
      </c>
      <c r="G146" s="43"/>
      <c r="H146" s="43"/>
      <c r="I146" s="43"/>
      <c r="J146" s="43"/>
      <c r="K146" s="43"/>
      <c r="L146" s="43"/>
      <c r="M146" s="43"/>
      <c r="N146" s="43"/>
      <c r="O146" s="43">
        <v>155</v>
      </c>
      <c r="P146" s="50"/>
    </row>
    <row r="147" spans="1:16" s="5" customFormat="1" ht="21" customHeight="1">
      <c r="A147" s="40"/>
      <c r="B147" s="40" t="s">
        <v>117</v>
      </c>
      <c r="C147" s="40"/>
      <c r="D147" s="40"/>
      <c r="E147" s="40">
        <v>7</v>
      </c>
      <c r="F147" s="40"/>
      <c r="G147" s="40"/>
      <c r="H147" s="40"/>
      <c r="I147" s="40"/>
      <c r="J147" s="40">
        <f aca="true" t="shared" si="16" ref="J147:N147">SUM(J138:J145)</f>
        <v>16180</v>
      </c>
      <c r="K147" s="40">
        <f t="shared" si="16"/>
        <v>342</v>
      </c>
      <c r="L147" s="40">
        <f t="shared" si="16"/>
        <v>225681</v>
      </c>
      <c r="M147" s="40">
        <f t="shared" si="16"/>
        <v>558</v>
      </c>
      <c r="N147" s="40">
        <f t="shared" si="16"/>
        <v>47690</v>
      </c>
      <c r="O147" s="40">
        <f>SUM(O138:O146)</f>
        <v>768</v>
      </c>
      <c r="P147" s="40"/>
    </row>
    <row r="148" spans="1:16" s="4" customFormat="1" ht="21" customHeight="1">
      <c r="A148" s="40" t="s">
        <v>301</v>
      </c>
      <c r="B148" s="41">
        <v>1</v>
      </c>
      <c r="C148" s="42" t="s">
        <v>248</v>
      </c>
      <c r="D148" s="43" t="s">
        <v>20</v>
      </c>
      <c r="E148" s="43">
        <v>1</v>
      </c>
      <c r="F148" s="43" t="s">
        <v>302</v>
      </c>
      <c r="G148" s="43"/>
      <c r="H148" s="43" t="s">
        <v>303</v>
      </c>
      <c r="I148" s="43" t="s">
        <v>304</v>
      </c>
      <c r="J148" s="52">
        <v>0</v>
      </c>
      <c r="K148" s="43">
        <v>0</v>
      </c>
      <c r="L148" s="43">
        <v>13500</v>
      </c>
      <c r="M148" s="43">
        <v>0</v>
      </c>
      <c r="N148" s="43">
        <v>3500</v>
      </c>
      <c r="O148" s="52">
        <v>0</v>
      </c>
      <c r="P148" s="48">
        <v>42583</v>
      </c>
    </row>
    <row r="149" spans="1:16" s="4" customFormat="1" ht="21" customHeight="1">
      <c r="A149" s="40"/>
      <c r="B149" s="41" t="s">
        <v>286</v>
      </c>
      <c r="C149" s="42"/>
      <c r="D149" s="43" t="s">
        <v>164</v>
      </c>
      <c r="E149" s="43">
        <v>2</v>
      </c>
      <c r="F149" s="43" t="s">
        <v>305</v>
      </c>
      <c r="G149" s="43" t="s">
        <v>166</v>
      </c>
      <c r="H149" s="43" t="s">
        <v>303</v>
      </c>
      <c r="I149" s="43" t="s">
        <v>306</v>
      </c>
      <c r="J149" s="52">
        <v>1080</v>
      </c>
      <c r="K149" s="43">
        <v>24</v>
      </c>
      <c r="L149" s="43">
        <v>3837</v>
      </c>
      <c r="M149" s="43">
        <v>20</v>
      </c>
      <c r="N149" s="43">
        <v>576</v>
      </c>
      <c r="O149" s="52">
        <v>39</v>
      </c>
      <c r="P149" s="48">
        <v>42948</v>
      </c>
    </row>
    <row r="150" spans="1:16" s="4" customFormat="1" ht="21" customHeight="1">
      <c r="A150" s="40"/>
      <c r="B150" s="41"/>
      <c r="C150" s="42"/>
      <c r="D150" s="43"/>
      <c r="E150" s="43"/>
      <c r="F150" s="43"/>
      <c r="G150" s="43" t="s">
        <v>169</v>
      </c>
      <c r="H150" s="43"/>
      <c r="I150" s="43"/>
      <c r="J150" s="52"/>
      <c r="K150" s="43"/>
      <c r="L150" s="43"/>
      <c r="M150" s="43"/>
      <c r="N150" s="43"/>
      <c r="O150" s="52">
        <v>0</v>
      </c>
      <c r="P150" s="43"/>
    </row>
    <row r="151" spans="1:16" s="4" customFormat="1" ht="21" customHeight="1">
      <c r="A151" s="40"/>
      <c r="B151" s="41" t="s">
        <v>289</v>
      </c>
      <c r="C151" s="43" t="s">
        <v>290</v>
      </c>
      <c r="D151" s="43" t="s">
        <v>20</v>
      </c>
      <c r="E151" s="43">
        <v>1</v>
      </c>
      <c r="F151" s="43" t="s">
        <v>307</v>
      </c>
      <c r="G151" s="43"/>
      <c r="H151" s="43" t="s">
        <v>303</v>
      </c>
      <c r="I151" s="43" t="s">
        <v>308</v>
      </c>
      <c r="J151" s="52">
        <v>1620</v>
      </c>
      <c r="K151" s="43">
        <v>36</v>
      </c>
      <c r="L151" s="43">
        <v>12766</v>
      </c>
      <c r="M151" s="43">
        <v>49</v>
      </c>
      <c r="N151" s="43">
        <v>3500</v>
      </c>
      <c r="O151" s="52">
        <v>59</v>
      </c>
      <c r="P151" s="48">
        <v>42583</v>
      </c>
    </row>
    <row r="152" spans="1:16" s="4" customFormat="1" ht="21" customHeight="1">
      <c r="A152" s="40"/>
      <c r="B152" s="41" t="s">
        <v>181</v>
      </c>
      <c r="C152" s="43"/>
      <c r="D152" s="43"/>
      <c r="E152" s="43">
        <v>2</v>
      </c>
      <c r="F152" s="43" t="s">
        <v>309</v>
      </c>
      <c r="G152" s="43"/>
      <c r="H152" s="43" t="s">
        <v>303</v>
      </c>
      <c r="I152" s="43" t="s">
        <v>310</v>
      </c>
      <c r="J152" s="52">
        <v>1620</v>
      </c>
      <c r="K152" s="43">
        <v>36</v>
      </c>
      <c r="L152" s="43">
        <v>20000</v>
      </c>
      <c r="M152" s="43">
        <v>80</v>
      </c>
      <c r="N152" s="43">
        <v>4000</v>
      </c>
      <c r="O152" s="52">
        <v>59</v>
      </c>
      <c r="P152" s="48">
        <v>42948</v>
      </c>
    </row>
    <row r="153" spans="1:16" s="4" customFormat="1" ht="21" customHeight="1">
      <c r="A153" s="40"/>
      <c r="B153" s="41" t="s">
        <v>184</v>
      </c>
      <c r="C153" s="43"/>
      <c r="D153" s="43" t="s">
        <v>63</v>
      </c>
      <c r="E153" s="43">
        <v>3</v>
      </c>
      <c r="F153" s="43" t="s">
        <v>311</v>
      </c>
      <c r="G153" s="43"/>
      <c r="H153" s="43" t="s">
        <v>303</v>
      </c>
      <c r="I153" s="43" t="s">
        <v>312</v>
      </c>
      <c r="J153" s="52">
        <v>1620</v>
      </c>
      <c r="K153" s="43">
        <v>36</v>
      </c>
      <c r="L153" s="43">
        <v>20000</v>
      </c>
      <c r="M153" s="43">
        <v>70</v>
      </c>
      <c r="N153" s="43">
        <v>4000</v>
      </c>
      <c r="O153" s="52">
        <v>59</v>
      </c>
      <c r="P153" s="48">
        <v>42948</v>
      </c>
    </row>
    <row r="154" spans="1:16" s="4" customFormat="1" ht="21" customHeight="1">
      <c r="A154" s="40"/>
      <c r="B154" s="41" t="s">
        <v>187</v>
      </c>
      <c r="C154" s="43"/>
      <c r="D154" s="43"/>
      <c r="E154" s="43">
        <v>4</v>
      </c>
      <c r="F154" s="43" t="s">
        <v>313</v>
      </c>
      <c r="G154" s="43"/>
      <c r="H154" s="43" t="s">
        <v>303</v>
      </c>
      <c r="I154" s="43" t="s">
        <v>310</v>
      </c>
      <c r="J154" s="52">
        <v>2400</v>
      </c>
      <c r="K154" s="43">
        <v>48</v>
      </c>
      <c r="L154" s="43">
        <v>42000</v>
      </c>
      <c r="M154" s="43">
        <v>120</v>
      </c>
      <c r="N154" s="43">
        <v>6000</v>
      </c>
      <c r="O154" s="52">
        <v>122</v>
      </c>
      <c r="P154" s="48">
        <v>42948</v>
      </c>
    </row>
    <row r="155" spans="1:16" s="4" customFormat="1" ht="21" customHeight="1">
      <c r="A155" s="40"/>
      <c r="B155" s="43">
        <v>7</v>
      </c>
      <c r="C155" s="43"/>
      <c r="D155" s="43"/>
      <c r="E155" s="40">
        <v>5</v>
      </c>
      <c r="F155" s="43" t="s">
        <v>314</v>
      </c>
      <c r="G155" s="43"/>
      <c r="H155" s="43" t="s">
        <v>303</v>
      </c>
      <c r="I155" s="43" t="s">
        <v>312</v>
      </c>
      <c r="J155" s="52">
        <v>2400</v>
      </c>
      <c r="K155" s="43">
        <v>48</v>
      </c>
      <c r="L155" s="43">
        <v>38000</v>
      </c>
      <c r="M155" s="43">
        <v>80</v>
      </c>
      <c r="N155" s="43">
        <v>6000</v>
      </c>
      <c r="O155" s="52">
        <v>122</v>
      </c>
      <c r="P155" s="48">
        <v>42948</v>
      </c>
    </row>
    <row r="156" spans="1:16" s="4" customFormat="1" ht="21" customHeight="1">
      <c r="A156" s="40"/>
      <c r="B156" s="43"/>
      <c r="C156" s="43"/>
      <c r="D156" s="43"/>
      <c r="E156" s="40"/>
      <c r="F156" s="20" t="s">
        <v>116</v>
      </c>
      <c r="G156" s="43"/>
      <c r="H156" s="43"/>
      <c r="I156" s="43"/>
      <c r="J156" s="52"/>
      <c r="K156" s="43"/>
      <c r="L156" s="43"/>
      <c r="M156" s="43"/>
      <c r="N156" s="43"/>
      <c r="O156" s="52">
        <v>242</v>
      </c>
      <c r="P156" s="48"/>
    </row>
    <row r="157" spans="1:16" s="5" customFormat="1" ht="21" customHeight="1">
      <c r="A157" s="40"/>
      <c r="B157" s="41" t="s">
        <v>117</v>
      </c>
      <c r="C157" s="41"/>
      <c r="D157" s="41"/>
      <c r="E157" s="40">
        <v>7</v>
      </c>
      <c r="F157" s="40"/>
      <c r="G157" s="40"/>
      <c r="H157" s="40"/>
      <c r="I157" s="40"/>
      <c r="J157" s="53">
        <f aca="true" t="shared" si="17" ref="J157:N157">SUM(J148:J155)</f>
        <v>10740</v>
      </c>
      <c r="K157" s="53">
        <f t="shared" si="17"/>
        <v>228</v>
      </c>
      <c r="L157" s="53">
        <f t="shared" si="17"/>
        <v>150103</v>
      </c>
      <c r="M157" s="53">
        <f t="shared" si="17"/>
        <v>419</v>
      </c>
      <c r="N157" s="53">
        <f t="shared" si="17"/>
        <v>27576</v>
      </c>
      <c r="O157" s="53">
        <f>SUM(O148:O156)</f>
        <v>702</v>
      </c>
      <c r="P157" s="53"/>
    </row>
    <row r="158" spans="1:16" s="4" customFormat="1" ht="21" customHeight="1">
      <c r="A158" s="40" t="s">
        <v>315</v>
      </c>
      <c r="B158" s="41" t="s">
        <v>18</v>
      </c>
      <c r="C158" s="43" t="s">
        <v>316</v>
      </c>
      <c r="D158" s="43" t="s">
        <v>20</v>
      </c>
      <c r="E158" s="43">
        <v>1</v>
      </c>
      <c r="F158" s="43" t="s">
        <v>317</v>
      </c>
      <c r="G158" s="43"/>
      <c r="H158" s="43" t="s">
        <v>318</v>
      </c>
      <c r="I158" s="54" t="s">
        <v>319</v>
      </c>
      <c r="J158" s="55">
        <v>180</v>
      </c>
      <c r="K158" s="55">
        <v>4</v>
      </c>
      <c r="L158" s="55">
        <v>2600</v>
      </c>
      <c r="M158" s="55">
        <v>21</v>
      </c>
      <c r="N158" s="55">
        <v>312</v>
      </c>
      <c r="O158" s="55">
        <v>6</v>
      </c>
      <c r="P158" s="56">
        <v>42705</v>
      </c>
    </row>
    <row r="159" spans="1:16" s="4" customFormat="1" ht="21" customHeight="1">
      <c r="A159" s="40"/>
      <c r="B159" s="41" t="s">
        <v>286</v>
      </c>
      <c r="C159" s="43"/>
      <c r="D159" s="43"/>
      <c r="E159" s="43">
        <v>2</v>
      </c>
      <c r="F159" s="43" t="s">
        <v>320</v>
      </c>
      <c r="G159" s="43"/>
      <c r="H159" s="43" t="s">
        <v>318</v>
      </c>
      <c r="I159" s="54" t="s">
        <v>321</v>
      </c>
      <c r="J159" s="55">
        <v>270</v>
      </c>
      <c r="K159" s="55">
        <v>6</v>
      </c>
      <c r="L159" s="55">
        <v>2400</v>
      </c>
      <c r="M159" s="55">
        <v>10</v>
      </c>
      <c r="N159" s="55">
        <v>288</v>
      </c>
      <c r="O159" s="55">
        <v>8</v>
      </c>
      <c r="P159" s="56">
        <v>43070</v>
      </c>
    </row>
    <row r="160" spans="1:16" s="4" customFormat="1" ht="21" customHeight="1">
      <c r="A160" s="40"/>
      <c r="B160" s="41" t="s">
        <v>289</v>
      </c>
      <c r="C160" s="43"/>
      <c r="D160" s="43"/>
      <c r="E160" s="43">
        <v>3</v>
      </c>
      <c r="F160" s="43" t="s">
        <v>322</v>
      </c>
      <c r="G160" s="43"/>
      <c r="H160" s="43" t="s">
        <v>318</v>
      </c>
      <c r="I160" s="54" t="s">
        <v>323</v>
      </c>
      <c r="J160" s="55">
        <v>270</v>
      </c>
      <c r="K160" s="55">
        <v>6</v>
      </c>
      <c r="L160" s="55">
        <v>1500</v>
      </c>
      <c r="M160" s="55"/>
      <c r="N160" s="55">
        <v>180</v>
      </c>
      <c r="O160" s="55">
        <v>8</v>
      </c>
      <c r="P160" s="56">
        <v>43070</v>
      </c>
    </row>
    <row r="161" spans="1:16" s="4" customFormat="1" ht="21" customHeight="1">
      <c r="A161" s="40"/>
      <c r="B161" s="41" t="s">
        <v>181</v>
      </c>
      <c r="C161" s="43"/>
      <c r="D161" s="43"/>
      <c r="E161" s="43">
        <v>4</v>
      </c>
      <c r="F161" s="43" t="s">
        <v>324</v>
      </c>
      <c r="G161" s="43"/>
      <c r="H161" s="43" t="s">
        <v>318</v>
      </c>
      <c r="I161" s="54" t="s">
        <v>325</v>
      </c>
      <c r="J161" s="55">
        <v>270</v>
      </c>
      <c r="K161" s="55">
        <v>6</v>
      </c>
      <c r="L161" s="55">
        <v>1500</v>
      </c>
      <c r="M161" s="55"/>
      <c r="N161" s="55">
        <v>180</v>
      </c>
      <c r="O161" s="55">
        <v>8</v>
      </c>
      <c r="P161" s="56">
        <v>43070</v>
      </c>
    </row>
    <row r="162" spans="1:16" s="4" customFormat="1" ht="21" customHeight="1">
      <c r="A162" s="40"/>
      <c r="B162" s="41" t="s">
        <v>184</v>
      </c>
      <c r="C162" s="43"/>
      <c r="D162" s="43"/>
      <c r="E162" s="43">
        <v>5</v>
      </c>
      <c r="F162" s="43" t="s">
        <v>326</v>
      </c>
      <c r="G162" s="43"/>
      <c r="H162" s="43" t="s">
        <v>318</v>
      </c>
      <c r="I162" s="54" t="s">
        <v>327</v>
      </c>
      <c r="J162" s="55">
        <v>270</v>
      </c>
      <c r="K162" s="55">
        <v>6</v>
      </c>
      <c r="L162" s="55">
        <v>2400</v>
      </c>
      <c r="M162" s="55"/>
      <c r="N162" s="55">
        <v>288</v>
      </c>
      <c r="O162" s="55">
        <v>8</v>
      </c>
      <c r="P162" s="56">
        <v>43070</v>
      </c>
    </row>
    <row r="163" spans="1:16" s="4" customFormat="1" ht="21" customHeight="1">
      <c r="A163" s="40"/>
      <c r="B163" s="41" t="s">
        <v>187</v>
      </c>
      <c r="C163" s="43"/>
      <c r="D163" s="43"/>
      <c r="E163" s="43">
        <v>6</v>
      </c>
      <c r="F163" s="43" t="s">
        <v>328</v>
      </c>
      <c r="G163" s="43"/>
      <c r="H163" s="43" t="s">
        <v>318</v>
      </c>
      <c r="I163" s="54" t="s">
        <v>329</v>
      </c>
      <c r="J163" s="55">
        <v>270</v>
      </c>
      <c r="K163" s="55">
        <v>6</v>
      </c>
      <c r="L163" s="55">
        <v>2100</v>
      </c>
      <c r="M163" s="55"/>
      <c r="N163" s="55">
        <v>252</v>
      </c>
      <c r="O163" s="55">
        <v>8</v>
      </c>
      <c r="P163" s="56">
        <v>43070</v>
      </c>
    </row>
    <row r="164" spans="1:16" s="4" customFormat="1" ht="21" customHeight="1">
      <c r="A164" s="40"/>
      <c r="B164" s="41" t="s">
        <v>145</v>
      </c>
      <c r="C164" s="43"/>
      <c r="D164" s="43"/>
      <c r="E164" s="43">
        <v>7</v>
      </c>
      <c r="F164" s="43" t="s">
        <v>330</v>
      </c>
      <c r="G164" s="43"/>
      <c r="H164" s="43" t="s">
        <v>318</v>
      </c>
      <c r="I164" s="54" t="s">
        <v>331</v>
      </c>
      <c r="J164" s="55">
        <v>540</v>
      </c>
      <c r="K164" s="55">
        <v>12</v>
      </c>
      <c r="L164" s="55">
        <v>4000</v>
      </c>
      <c r="M164" s="55"/>
      <c r="N164" s="55">
        <v>480</v>
      </c>
      <c r="O164" s="55">
        <v>15</v>
      </c>
      <c r="P164" s="56">
        <v>43070</v>
      </c>
    </row>
    <row r="165" spans="1:16" s="4" customFormat="1" ht="21" customHeight="1">
      <c r="A165" s="40"/>
      <c r="B165" s="41" t="s">
        <v>149</v>
      </c>
      <c r="C165" s="43"/>
      <c r="D165" s="43"/>
      <c r="E165" s="43">
        <v>8</v>
      </c>
      <c r="F165" s="43" t="s">
        <v>332</v>
      </c>
      <c r="G165" s="43"/>
      <c r="H165" s="43" t="s">
        <v>318</v>
      </c>
      <c r="I165" s="54" t="s">
        <v>333</v>
      </c>
      <c r="J165" s="55">
        <v>180</v>
      </c>
      <c r="K165" s="55">
        <v>4</v>
      </c>
      <c r="L165" s="55">
        <v>2100</v>
      </c>
      <c r="M165" s="55">
        <v>2</v>
      </c>
      <c r="N165" s="55">
        <v>252</v>
      </c>
      <c r="O165" s="55">
        <v>6</v>
      </c>
      <c r="P165" s="56">
        <v>43070</v>
      </c>
    </row>
    <row r="166" spans="1:16" s="4" customFormat="1" ht="21" customHeight="1">
      <c r="A166" s="40"/>
      <c r="B166" s="41" t="s">
        <v>152</v>
      </c>
      <c r="C166" s="43"/>
      <c r="D166" s="43"/>
      <c r="E166" s="43">
        <v>9</v>
      </c>
      <c r="F166" s="43" t="s">
        <v>334</v>
      </c>
      <c r="G166" s="43"/>
      <c r="H166" s="43" t="s">
        <v>318</v>
      </c>
      <c r="I166" s="54" t="s">
        <v>335</v>
      </c>
      <c r="J166" s="55">
        <v>180</v>
      </c>
      <c r="K166" s="55">
        <v>4</v>
      </c>
      <c r="L166" s="55">
        <v>600</v>
      </c>
      <c r="M166" s="55"/>
      <c r="N166" s="55">
        <v>72</v>
      </c>
      <c r="O166" s="55">
        <v>6</v>
      </c>
      <c r="P166" s="56">
        <v>43070</v>
      </c>
    </row>
    <row r="167" spans="1:16" s="4" customFormat="1" ht="21" customHeight="1">
      <c r="A167" s="40"/>
      <c r="B167" s="41" t="s">
        <v>155</v>
      </c>
      <c r="C167" s="43"/>
      <c r="D167" s="43"/>
      <c r="E167" s="43">
        <v>10</v>
      </c>
      <c r="F167" s="43" t="s">
        <v>336</v>
      </c>
      <c r="G167" s="43"/>
      <c r="H167" s="43" t="s">
        <v>318</v>
      </c>
      <c r="I167" s="54" t="s">
        <v>337</v>
      </c>
      <c r="J167" s="55">
        <v>180</v>
      </c>
      <c r="K167" s="55">
        <v>4</v>
      </c>
      <c r="L167" s="55">
        <v>1100</v>
      </c>
      <c r="M167" s="55"/>
      <c r="N167" s="55">
        <v>132</v>
      </c>
      <c r="O167" s="55">
        <v>6</v>
      </c>
      <c r="P167" s="56">
        <v>43070</v>
      </c>
    </row>
    <row r="168" spans="1:16" s="4" customFormat="1" ht="21" customHeight="1">
      <c r="A168" s="40"/>
      <c r="B168" s="41" t="s">
        <v>158</v>
      </c>
      <c r="C168" s="43"/>
      <c r="D168" s="43"/>
      <c r="E168" s="43">
        <v>11</v>
      </c>
      <c r="F168" s="43" t="s">
        <v>338</v>
      </c>
      <c r="G168" s="43"/>
      <c r="H168" s="43" t="s">
        <v>318</v>
      </c>
      <c r="I168" s="54" t="s">
        <v>339</v>
      </c>
      <c r="J168" s="55">
        <v>135</v>
      </c>
      <c r="K168" s="55">
        <v>3</v>
      </c>
      <c r="L168" s="55">
        <v>800</v>
      </c>
      <c r="M168" s="55"/>
      <c r="N168" s="55">
        <v>96</v>
      </c>
      <c r="O168" s="55">
        <v>4</v>
      </c>
      <c r="P168" s="56">
        <v>43070</v>
      </c>
    </row>
    <row r="169" spans="1:16" s="4" customFormat="1" ht="21" customHeight="1">
      <c r="A169" s="40"/>
      <c r="B169" s="41" t="s">
        <v>161</v>
      </c>
      <c r="C169" s="43"/>
      <c r="D169" s="43"/>
      <c r="E169" s="43">
        <v>12</v>
      </c>
      <c r="F169" s="43" t="s">
        <v>340</v>
      </c>
      <c r="G169" s="43"/>
      <c r="H169" s="43" t="s">
        <v>318</v>
      </c>
      <c r="I169" s="54" t="s">
        <v>341</v>
      </c>
      <c r="J169" s="55">
        <v>90</v>
      </c>
      <c r="K169" s="55">
        <v>2</v>
      </c>
      <c r="L169" s="55">
        <v>255</v>
      </c>
      <c r="M169" s="55"/>
      <c r="N169" s="57">
        <v>21</v>
      </c>
      <c r="O169" s="55">
        <v>3</v>
      </c>
      <c r="P169" s="56">
        <v>42705</v>
      </c>
    </row>
    <row r="170" spans="1:16" s="4" customFormat="1" ht="21" customHeight="1">
      <c r="A170" s="40"/>
      <c r="B170" s="41" t="s">
        <v>163</v>
      </c>
      <c r="C170" s="43"/>
      <c r="D170" s="43"/>
      <c r="E170" s="43">
        <v>13</v>
      </c>
      <c r="F170" s="43" t="s">
        <v>342</v>
      </c>
      <c r="G170" s="43"/>
      <c r="H170" s="43" t="s">
        <v>318</v>
      </c>
      <c r="I170" s="54" t="s">
        <v>343</v>
      </c>
      <c r="J170" s="55">
        <v>90</v>
      </c>
      <c r="K170" s="55">
        <v>2</v>
      </c>
      <c r="L170" s="55">
        <v>203</v>
      </c>
      <c r="M170" s="55"/>
      <c r="N170" s="57">
        <v>18</v>
      </c>
      <c r="O170" s="55">
        <v>3</v>
      </c>
      <c r="P170" s="56">
        <v>43070</v>
      </c>
    </row>
    <row r="171" spans="1:16" s="4" customFormat="1" ht="21" customHeight="1">
      <c r="A171" s="40"/>
      <c r="B171" s="41" t="s">
        <v>168</v>
      </c>
      <c r="C171" s="43"/>
      <c r="D171" s="43"/>
      <c r="E171" s="43">
        <v>14</v>
      </c>
      <c r="F171" s="43" t="s">
        <v>344</v>
      </c>
      <c r="G171" s="43"/>
      <c r="H171" s="43" t="s">
        <v>318</v>
      </c>
      <c r="I171" s="54" t="s">
        <v>345</v>
      </c>
      <c r="J171" s="55">
        <v>135</v>
      </c>
      <c r="K171" s="55">
        <v>3</v>
      </c>
      <c r="L171" s="55">
        <v>383</v>
      </c>
      <c r="M171" s="55"/>
      <c r="N171" s="57">
        <v>31</v>
      </c>
      <c r="O171" s="55">
        <v>4</v>
      </c>
      <c r="P171" s="56">
        <v>43070</v>
      </c>
    </row>
    <row r="172" spans="1:16" s="4" customFormat="1" ht="21" customHeight="1">
      <c r="A172" s="40"/>
      <c r="B172" s="41" t="s">
        <v>202</v>
      </c>
      <c r="C172" s="43"/>
      <c r="D172" s="43"/>
      <c r="E172" s="43">
        <v>15</v>
      </c>
      <c r="F172" s="43" t="s">
        <v>346</v>
      </c>
      <c r="G172" s="43"/>
      <c r="H172" s="43" t="s">
        <v>318</v>
      </c>
      <c r="I172" s="54" t="s">
        <v>347</v>
      </c>
      <c r="J172" s="55">
        <v>135</v>
      </c>
      <c r="K172" s="55">
        <v>3</v>
      </c>
      <c r="L172" s="55">
        <v>400</v>
      </c>
      <c r="M172" s="55"/>
      <c r="N172" s="55">
        <v>48</v>
      </c>
      <c r="O172" s="55">
        <v>4</v>
      </c>
      <c r="P172" s="56">
        <v>43070</v>
      </c>
    </row>
    <row r="173" spans="1:16" s="4" customFormat="1" ht="21" customHeight="1">
      <c r="A173" s="40"/>
      <c r="B173" s="41" t="s">
        <v>205</v>
      </c>
      <c r="C173" s="43"/>
      <c r="D173" s="43" t="s">
        <v>63</v>
      </c>
      <c r="E173" s="43">
        <v>1</v>
      </c>
      <c r="F173" s="43" t="s">
        <v>348</v>
      </c>
      <c r="G173" s="43"/>
      <c r="H173" s="43" t="s">
        <v>318</v>
      </c>
      <c r="I173" s="54" t="s">
        <v>349</v>
      </c>
      <c r="J173" s="55">
        <v>180</v>
      </c>
      <c r="K173" s="55">
        <v>4</v>
      </c>
      <c r="L173" s="55">
        <v>2000</v>
      </c>
      <c r="M173" s="55"/>
      <c r="N173" s="55">
        <v>240</v>
      </c>
      <c r="O173" s="55">
        <v>6</v>
      </c>
      <c r="P173" s="56">
        <v>42705</v>
      </c>
    </row>
    <row r="174" spans="1:16" s="4" customFormat="1" ht="21" customHeight="1">
      <c r="A174" s="40"/>
      <c r="B174" s="41" t="s">
        <v>208</v>
      </c>
      <c r="C174" s="43"/>
      <c r="D174" s="43"/>
      <c r="E174" s="43">
        <v>2</v>
      </c>
      <c r="F174" s="43" t="s">
        <v>350</v>
      </c>
      <c r="G174" s="43"/>
      <c r="H174" s="43" t="s">
        <v>318</v>
      </c>
      <c r="I174" s="54" t="s">
        <v>351</v>
      </c>
      <c r="J174" s="55">
        <v>400</v>
      </c>
      <c r="K174" s="55">
        <v>8</v>
      </c>
      <c r="L174" s="55">
        <v>2900</v>
      </c>
      <c r="M174" s="55"/>
      <c r="N174" s="55">
        <v>348</v>
      </c>
      <c r="O174" s="55">
        <v>16</v>
      </c>
      <c r="P174" s="56">
        <v>43070</v>
      </c>
    </row>
    <row r="175" spans="1:16" s="4" customFormat="1" ht="21" customHeight="1">
      <c r="A175" s="40"/>
      <c r="B175" s="41" t="s">
        <v>211</v>
      </c>
      <c r="C175" s="43"/>
      <c r="D175" s="43"/>
      <c r="E175" s="43">
        <v>3</v>
      </c>
      <c r="F175" s="43" t="s">
        <v>352</v>
      </c>
      <c r="G175" s="43"/>
      <c r="H175" s="43" t="s">
        <v>318</v>
      </c>
      <c r="I175" s="54" t="s">
        <v>353</v>
      </c>
      <c r="J175" s="55">
        <v>300</v>
      </c>
      <c r="K175" s="55">
        <v>6</v>
      </c>
      <c r="L175" s="55">
        <v>4100</v>
      </c>
      <c r="M175" s="55">
        <v>13</v>
      </c>
      <c r="N175" s="55">
        <v>492</v>
      </c>
      <c r="O175" s="55">
        <v>8</v>
      </c>
      <c r="P175" s="56">
        <v>43070</v>
      </c>
    </row>
    <row r="176" spans="1:16" s="4" customFormat="1" ht="21" customHeight="1">
      <c r="A176" s="40"/>
      <c r="B176" s="41" t="s">
        <v>354</v>
      </c>
      <c r="C176" s="43"/>
      <c r="D176" s="43"/>
      <c r="E176" s="43">
        <v>4</v>
      </c>
      <c r="F176" s="43" t="s">
        <v>355</v>
      </c>
      <c r="G176" s="43"/>
      <c r="H176" s="43" t="s">
        <v>318</v>
      </c>
      <c r="I176" s="54" t="s">
        <v>325</v>
      </c>
      <c r="J176" s="55">
        <v>300</v>
      </c>
      <c r="K176" s="55">
        <v>6</v>
      </c>
      <c r="L176" s="55">
        <v>3000</v>
      </c>
      <c r="M176" s="55"/>
      <c r="N176" s="55">
        <v>360</v>
      </c>
      <c r="O176" s="55">
        <v>8</v>
      </c>
      <c r="P176" s="56">
        <v>42705</v>
      </c>
    </row>
    <row r="177" spans="1:16" s="4" customFormat="1" ht="21" customHeight="1">
      <c r="A177" s="40"/>
      <c r="B177" s="41" t="s">
        <v>356</v>
      </c>
      <c r="C177" s="43"/>
      <c r="D177" s="43"/>
      <c r="E177" s="43">
        <v>5</v>
      </c>
      <c r="F177" s="43" t="s">
        <v>357</v>
      </c>
      <c r="G177" s="43"/>
      <c r="H177" s="43" t="s">
        <v>318</v>
      </c>
      <c r="I177" s="54" t="s">
        <v>358</v>
      </c>
      <c r="J177" s="55">
        <v>300</v>
      </c>
      <c r="K177" s="55">
        <v>6</v>
      </c>
      <c r="L177" s="55">
        <v>2400</v>
      </c>
      <c r="M177" s="55"/>
      <c r="N177" s="55">
        <v>288</v>
      </c>
      <c r="O177" s="55">
        <v>8</v>
      </c>
      <c r="P177" s="56">
        <v>42705</v>
      </c>
    </row>
    <row r="178" spans="1:16" s="4" customFormat="1" ht="21" customHeight="1">
      <c r="A178" s="40"/>
      <c r="B178" s="41" t="s">
        <v>359</v>
      </c>
      <c r="C178" s="43"/>
      <c r="D178" s="43"/>
      <c r="E178" s="43">
        <v>6</v>
      </c>
      <c r="F178" s="43" t="s">
        <v>360</v>
      </c>
      <c r="G178" s="43"/>
      <c r="H178" s="43" t="s">
        <v>318</v>
      </c>
      <c r="I178" s="54" t="s">
        <v>361</v>
      </c>
      <c r="J178" s="55">
        <v>300</v>
      </c>
      <c r="K178" s="55">
        <v>6</v>
      </c>
      <c r="L178" s="55">
        <v>1500</v>
      </c>
      <c r="M178" s="55"/>
      <c r="N178" s="55">
        <v>180</v>
      </c>
      <c r="O178" s="55">
        <v>8</v>
      </c>
      <c r="P178" s="56">
        <v>43070</v>
      </c>
    </row>
    <row r="179" spans="1:16" s="4" customFormat="1" ht="21" customHeight="1">
      <c r="A179" s="40"/>
      <c r="B179" s="41" t="s">
        <v>362</v>
      </c>
      <c r="C179" s="43"/>
      <c r="D179" s="43"/>
      <c r="E179" s="43">
        <v>7</v>
      </c>
      <c r="F179" s="43" t="s">
        <v>363</v>
      </c>
      <c r="G179" s="43"/>
      <c r="H179" s="43" t="s">
        <v>318</v>
      </c>
      <c r="I179" s="54" t="s">
        <v>364</v>
      </c>
      <c r="J179" s="55">
        <v>300</v>
      </c>
      <c r="K179" s="55">
        <v>6</v>
      </c>
      <c r="L179" s="55">
        <v>2000</v>
      </c>
      <c r="M179" s="55"/>
      <c r="N179" s="55">
        <v>240</v>
      </c>
      <c r="O179" s="55">
        <v>8</v>
      </c>
      <c r="P179" s="56">
        <v>43070</v>
      </c>
    </row>
    <row r="180" spans="1:16" s="4" customFormat="1" ht="21" customHeight="1">
      <c r="A180" s="40"/>
      <c r="B180" s="41" t="s">
        <v>365</v>
      </c>
      <c r="C180" s="43" t="s">
        <v>366</v>
      </c>
      <c r="D180" s="43" t="s">
        <v>20</v>
      </c>
      <c r="E180" s="43">
        <v>1</v>
      </c>
      <c r="F180" s="43" t="s">
        <v>367</v>
      </c>
      <c r="G180" s="43"/>
      <c r="H180" s="43" t="s">
        <v>318</v>
      </c>
      <c r="I180" s="54" t="s">
        <v>368</v>
      </c>
      <c r="J180" s="55">
        <v>100</v>
      </c>
      <c r="K180" s="55">
        <v>2</v>
      </c>
      <c r="L180" s="55">
        <v>600</v>
      </c>
      <c r="M180" s="55"/>
      <c r="N180" s="55">
        <v>72</v>
      </c>
      <c r="O180" s="55">
        <v>2</v>
      </c>
      <c r="P180" s="56">
        <v>43070</v>
      </c>
    </row>
    <row r="181" spans="1:16" s="4" customFormat="1" ht="21" customHeight="1">
      <c r="A181" s="40"/>
      <c r="B181" s="41" t="s">
        <v>369</v>
      </c>
      <c r="C181" s="43"/>
      <c r="D181" s="43"/>
      <c r="E181" s="43">
        <v>2</v>
      </c>
      <c r="F181" s="43" t="s">
        <v>370</v>
      </c>
      <c r="G181" s="43"/>
      <c r="H181" s="43" t="s">
        <v>318</v>
      </c>
      <c r="I181" s="58" t="s">
        <v>371</v>
      </c>
      <c r="J181" s="55">
        <v>540</v>
      </c>
      <c r="K181" s="55">
        <v>12</v>
      </c>
      <c r="L181" s="55">
        <v>2400</v>
      </c>
      <c r="M181" s="55">
        <v>12</v>
      </c>
      <c r="N181" s="55">
        <v>288</v>
      </c>
      <c r="O181" s="55">
        <v>15</v>
      </c>
      <c r="P181" s="56">
        <v>43070</v>
      </c>
    </row>
    <row r="182" spans="1:16" s="4" customFormat="1" ht="21" customHeight="1">
      <c r="A182" s="40"/>
      <c r="B182" s="41" t="s">
        <v>372</v>
      </c>
      <c r="C182" s="43"/>
      <c r="D182" s="43"/>
      <c r="E182" s="43">
        <v>3</v>
      </c>
      <c r="F182" s="43" t="s">
        <v>373</v>
      </c>
      <c r="G182" s="43"/>
      <c r="H182" s="43" t="s">
        <v>318</v>
      </c>
      <c r="I182" s="58" t="s">
        <v>374</v>
      </c>
      <c r="J182" s="55">
        <v>1350</v>
      </c>
      <c r="K182" s="55">
        <v>30</v>
      </c>
      <c r="L182" s="55">
        <v>12000</v>
      </c>
      <c r="M182" s="55">
        <v>26</v>
      </c>
      <c r="N182" s="55">
        <v>1900</v>
      </c>
      <c r="O182" s="55">
        <v>43</v>
      </c>
      <c r="P182" s="56">
        <v>42614</v>
      </c>
    </row>
    <row r="183" spans="1:16" s="4" customFormat="1" ht="21" customHeight="1">
      <c r="A183" s="40"/>
      <c r="B183" s="41" t="s">
        <v>375</v>
      </c>
      <c r="C183" s="43"/>
      <c r="D183" s="43"/>
      <c r="E183" s="43">
        <v>4</v>
      </c>
      <c r="F183" s="43" t="s">
        <v>376</v>
      </c>
      <c r="G183" s="43"/>
      <c r="H183" s="43" t="s">
        <v>318</v>
      </c>
      <c r="I183" s="58" t="s">
        <v>377</v>
      </c>
      <c r="J183" s="55">
        <v>1620</v>
      </c>
      <c r="K183" s="55">
        <v>36</v>
      </c>
      <c r="L183" s="55">
        <v>10364</v>
      </c>
      <c r="M183" s="55">
        <v>16</v>
      </c>
      <c r="N183" s="55">
        <v>1570</v>
      </c>
      <c r="O183" s="55">
        <v>52</v>
      </c>
      <c r="P183" s="56">
        <v>42523</v>
      </c>
    </row>
    <row r="184" spans="1:16" s="4" customFormat="1" ht="21" customHeight="1">
      <c r="A184" s="40"/>
      <c r="B184" s="41" t="s">
        <v>378</v>
      </c>
      <c r="C184" s="43"/>
      <c r="D184" s="43"/>
      <c r="E184" s="43">
        <v>5</v>
      </c>
      <c r="F184" s="43" t="s">
        <v>379</v>
      </c>
      <c r="G184" s="43"/>
      <c r="H184" s="43" t="s">
        <v>318</v>
      </c>
      <c r="I184" s="58" t="s">
        <v>380</v>
      </c>
      <c r="J184" s="55">
        <v>2160</v>
      </c>
      <c r="K184" s="55">
        <v>48</v>
      </c>
      <c r="L184" s="55">
        <v>15000</v>
      </c>
      <c r="M184" s="55">
        <v>40</v>
      </c>
      <c r="N184" s="55">
        <v>2200</v>
      </c>
      <c r="O184" s="55">
        <v>70</v>
      </c>
      <c r="P184" s="56">
        <v>42705</v>
      </c>
    </row>
    <row r="185" spans="1:16" s="4" customFormat="1" ht="21" customHeight="1">
      <c r="A185" s="40"/>
      <c r="B185" s="41" t="s">
        <v>381</v>
      </c>
      <c r="C185" s="43"/>
      <c r="D185" s="43"/>
      <c r="E185" s="43">
        <v>6</v>
      </c>
      <c r="F185" s="43" t="s">
        <v>382</v>
      </c>
      <c r="G185" s="43"/>
      <c r="H185" s="43" t="s">
        <v>318</v>
      </c>
      <c r="I185" s="58" t="s">
        <v>383</v>
      </c>
      <c r="J185" s="55">
        <v>1350</v>
      </c>
      <c r="K185" s="55">
        <v>30</v>
      </c>
      <c r="L185" s="55">
        <v>12000</v>
      </c>
      <c r="M185" s="55">
        <v>26</v>
      </c>
      <c r="N185" s="55">
        <v>1900</v>
      </c>
      <c r="O185" s="55">
        <v>43</v>
      </c>
      <c r="P185" s="56">
        <v>42705</v>
      </c>
    </row>
    <row r="186" spans="1:16" s="4" customFormat="1" ht="21" customHeight="1">
      <c r="A186" s="40"/>
      <c r="B186" s="41" t="s">
        <v>384</v>
      </c>
      <c r="C186" s="43"/>
      <c r="D186" s="43"/>
      <c r="E186" s="43">
        <v>7</v>
      </c>
      <c r="F186" s="43" t="s">
        <v>385</v>
      </c>
      <c r="G186" s="43"/>
      <c r="H186" s="43" t="s">
        <v>318</v>
      </c>
      <c r="I186" s="58" t="s">
        <v>386</v>
      </c>
      <c r="J186" s="55">
        <v>2160</v>
      </c>
      <c r="K186" s="55">
        <v>48</v>
      </c>
      <c r="L186" s="55">
        <v>15000</v>
      </c>
      <c r="M186" s="55">
        <v>40</v>
      </c>
      <c r="N186" s="55">
        <v>2200</v>
      </c>
      <c r="O186" s="55">
        <v>70</v>
      </c>
      <c r="P186" s="56">
        <v>43070</v>
      </c>
    </row>
    <row r="187" spans="1:16" s="4" customFormat="1" ht="21" customHeight="1">
      <c r="A187" s="40"/>
      <c r="B187" s="41" t="s">
        <v>79</v>
      </c>
      <c r="C187" s="43"/>
      <c r="D187" s="43" t="s">
        <v>63</v>
      </c>
      <c r="E187" s="43">
        <v>1</v>
      </c>
      <c r="F187" s="43" t="s">
        <v>387</v>
      </c>
      <c r="G187" s="43"/>
      <c r="H187" s="43" t="s">
        <v>318</v>
      </c>
      <c r="I187" s="59" t="s">
        <v>388</v>
      </c>
      <c r="J187" s="55">
        <v>3000</v>
      </c>
      <c r="K187" s="55">
        <v>60</v>
      </c>
      <c r="L187" s="55">
        <v>30000</v>
      </c>
      <c r="M187" s="55">
        <v>50</v>
      </c>
      <c r="N187" s="55">
        <v>5100</v>
      </c>
      <c r="O187" s="55">
        <v>127</v>
      </c>
      <c r="P187" s="56">
        <v>42736</v>
      </c>
    </row>
    <row r="188" spans="1:16" s="4" customFormat="1" ht="21" customHeight="1">
      <c r="A188" s="40"/>
      <c r="B188" s="41" t="s">
        <v>83</v>
      </c>
      <c r="C188" s="43"/>
      <c r="D188" s="43"/>
      <c r="E188" s="43">
        <v>2</v>
      </c>
      <c r="F188" s="43" t="s">
        <v>389</v>
      </c>
      <c r="G188" s="43"/>
      <c r="H188" s="43" t="s">
        <v>318</v>
      </c>
      <c r="I188" s="58" t="s">
        <v>390</v>
      </c>
      <c r="J188" s="55">
        <v>2700</v>
      </c>
      <c r="K188" s="55">
        <v>54</v>
      </c>
      <c r="L188" s="55">
        <v>20000</v>
      </c>
      <c r="M188" s="55">
        <v>60</v>
      </c>
      <c r="N188" s="55">
        <v>2200</v>
      </c>
      <c r="O188" s="55">
        <v>141</v>
      </c>
      <c r="P188" s="56">
        <v>42979</v>
      </c>
    </row>
    <row r="189" spans="1:16" s="4" customFormat="1" ht="21" customHeight="1">
      <c r="A189" s="40"/>
      <c r="B189" s="41" t="s">
        <v>87</v>
      </c>
      <c r="C189" s="43"/>
      <c r="D189" s="43" t="s">
        <v>164</v>
      </c>
      <c r="E189" s="43">
        <v>1</v>
      </c>
      <c r="F189" s="49" t="s">
        <v>391</v>
      </c>
      <c r="G189" s="43" t="s">
        <v>166</v>
      </c>
      <c r="H189" s="43" t="s">
        <v>318</v>
      </c>
      <c r="I189" s="60" t="s">
        <v>392</v>
      </c>
      <c r="J189" s="61">
        <v>1620</v>
      </c>
      <c r="K189" s="61">
        <v>36</v>
      </c>
      <c r="L189" s="62">
        <v>30000</v>
      </c>
      <c r="M189" s="62">
        <v>70</v>
      </c>
      <c r="N189" s="62">
        <v>4800</v>
      </c>
      <c r="O189" s="62">
        <v>116</v>
      </c>
      <c r="P189" s="63">
        <v>43070</v>
      </c>
    </row>
    <row r="190" spans="1:16" s="4" customFormat="1" ht="21" customHeight="1">
      <c r="A190" s="40"/>
      <c r="B190" s="41"/>
      <c r="C190" s="43"/>
      <c r="D190" s="43"/>
      <c r="E190" s="43"/>
      <c r="F190" s="49"/>
      <c r="G190" s="43" t="s">
        <v>169</v>
      </c>
      <c r="H190" s="43"/>
      <c r="I190" s="60"/>
      <c r="J190" s="61">
        <v>1500</v>
      </c>
      <c r="K190" s="61">
        <v>30</v>
      </c>
      <c r="L190" s="62"/>
      <c r="M190" s="62"/>
      <c r="N190" s="62"/>
      <c r="O190" s="62"/>
      <c r="P190" s="63"/>
    </row>
    <row r="191" spans="1:16" s="4" customFormat="1" ht="21" customHeight="1">
      <c r="A191" s="40"/>
      <c r="B191" s="41" t="s">
        <v>90</v>
      </c>
      <c r="C191" s="43"/>
      <c r="D191" s="43"/>
      <c r="E191" s="43">
        <v>2</v>
      </c>
      <c r="F191" s="49" t="s">
        <v>393</v>
      </c>
      <c r="G191" s="43" t="s">
        <v>166</v>
      </c>
      <c r="H191" s="43" t="s">
        <v>318</v>
      </c>
      <c r="I191" s="60" t="s">
        <v>394</v>
      </c>
      <c r="J191" s="61">
        <v>1620</v>
      </c>
      <c r="K191" s="61">
        <v>36</v>
      </c>
      <c r="L191" s="62">
        <v>30000</v>
      </c>
      <c r="M191" s="62">
        <v>70</v>
      </c>
      <c r="N191" s="62">
        <v>4800</v>
      </c>
      <c r="O191" s="62">
        <v>116</v>
      </c>
      <c r="P191" s="63">
        <v>42705</v>
      </c>
    </row>
    <row r="192" spans="1:16" s="4" customFormat="1" ht="21" customHeight="1">
      <c r="A192" s="40"/>
      <c r="B192" s="41"/>
      <c r="C192" s="43"/>
      <c r="D192" s="43"/>
      <c r="E192" s="43"/>
      <c r="F192" s="49"/>
      <c r="G192" s="43" t="s">
        <v>169</v>
      </c>
      <c r="H192" s="43"/>
      <c r="I192" s="60"/>
      <c r="J192" s="61">
        <v>1500</v>
      </c>
      <c r="K192" s="61">
        <v>30</v>
      </c>
      <c r="L192" s="62"/>
      <c r="M192" s="62"/>
      <c r="N192" s="62"/>
      <c r="O192" s="62"/>
      <c r="P192" s="63"/>
    </row>
    <row r="193" spans="1:16" s="4" customFormat="1" ht="21" customHeight="1">
      <c r="A193" s="40"/>
      <c r="B193" s="41" t="s">
        <v>93</v>
      </c>
      <c r="C193" s="43"/>
      <c r="D193" s="43" t="s">
        <v>80</v>
      </c>
      <c r="E193" s="43">
        <v>1</v>
      </c>
      <c r="F193" s="43" t="s">
        <v>395</v>
      </c>
      <c r="G193" s="43"/>
      <c r="H193" s="43" t="s">
        <v>318</v>
      </c>
      <c r="I193" s="58" t="s">
        <v>396</v>
      </c>
      <c r="J193" s="55">
        <v>3600</v>
      </c>
      <c r="K193" s="55">
        <v>72</v>
      </c>
      <c r="L193" s="55">
        <v>71000</v>
      </c>
      <c r="M193" s="55">
        <v>150</v>
      </c>
      <c r="N193" s="55">
        <v>13000</v>
      </c>
      <c r="O193" s="55">
        <v>189</v>
      </c>
      <c r="P193" s="56">
        <v>43070</v>
      </c>
    </row>
    <row r="194" spans="1:16" s="4" customFormat="1" ht="21" customHeight="1">
      <c r="A194" s="40"/>
      <c r="B194" s="43">
        <v>35</v>
      </c>
      <c r="C194" s="43"/>
      <c r="D194" s="43"/>
      <c r="E194" s="40">
        <v>2</v>
      </c>
      <c r="F194" s="43" t="s">
        <v>397</v>
      </c>
      <c r="G194" s="43"/>
      <c r="H194" s="43" t="s">
        <v>318</v>
      </c>
      <c r="I194" s="58" t="s">
        <v>398</v>
      </c>
      <c r="J194" s="55">
        <v>3600</v>
      </c>
      <c r="K194" s="55">
        <v>72</v>
      </c>
      <c r="L194" s="55">
        <v>71000</v>
      </c>
      <c r="M194" s="55">
        <v>150</v>
      </c>
      <c r="N194" s="55">
        <v>13000</v>
      </c>
      <c r="O194" s="55">
        <v>189</v>
      </c>
      <c r="P194" s="56">
        <v>42736</v>
      </c>
    </row>
    <row r="195" spans="1:16" s="4" customFormat="1" ht="21" customHeight="1">
      <c r="A195" s="40"/>
      <c r="B195" s="43"/>
      <c r="C195" s="43"/>
      <c r="D195" s="43"/>
      <c r="E195" s="40"/>
      <c r="F195" s="20" t="s">
        <v>116</v>
      </c>
      <c r="G195" s="43"/>
      <c r="H195" s="43"/>
      <c r="I195" s="58"/>
      <c r="J195" s="55"/>
      <c r="K195" s="55"/>
      <c r="L195" s="55"/>
      <c r="M195" s="55"/>
      <c r="N195" s="55"/>
      <c r="O195" s="55">
        <v>390</v>
      </c>
      <c r="P195" s="56"/>
    </row>
    <row r="196" spans="1:16" s="5" customFormat="1" ht="21" customHeight="1">
      <c r="A196" s="40"/>
      <c r="B196" s="40" t="s">
        <v>117</v>
      </c>
      <c r="C196" s="40"/>
      <c r="D196" s="40"/>
      <c r="E196" s="40">
        <v>35</v>
      </c>
      <c r="F196" s="40"/>
      <c r="G196" s="40"/>
      <c r="H196" s="40"/>
      <c r="I196" s="40"/>
      <c r="J196" s="40">
        <f aca="true" t="shared" si="18" ref="J196:N196">SUM(J158:J194)</f>
        <v>33695</v>
      </c>
      <c r="K196" s="40">
        <f t="shared" si="18"/>
        <v>709</v>
      </c>
      <c r="L196" s="40">
        <f t="shared" si="18"/>
        <v>359605</v>
      </c>
      <c r="M196" s="40">
        <f t="shared" si="18"/>
        <v>756</v>
      </c>
      <c r="N196" s="40">
        <f t="shared" si="18"/>
        <v>57828</v>
      </c>
      <c r="O196" s="40">
        <f>SUM(O158:O195)</f>
        <v>1722</v>
      </c>
      <c r="P196" s="40"/>
    </row>
    <row r="197" spans="1:16" s="4" customFormat="1" ht="31.5" customHeight="1">
      <c r="A197" s="40" t="s">
        <v>399</v>
      </c>
      <c r="B197" s="41" t="s">
        <v>18</v>
      </c>
      <c r="C197" s="42" t="s">
        <v>400</v>
      </c>
      <c r="D197" s="43" t="s">
        <v>63</v>
      </c>
      <c r="E197" s="43">
        <v>1</v>
      </c>
      <c r="F197" s="43" t="s">
        <v>401</v>
      </c>
      <c r="G197" s="43"/>
      <c r="H197" s="43" t="s">
        <v>399</v>
      </c>
      <c r="I197" s="43" t="s">
        <v>402</v>
      </c>
      <c r="J197" s="43">
        <v>1200</v>
      </c>
      <c r="K197" s="43">
        <v>24</v>
      </c>
      <c r="L197" s="43">
        <v>7900</v>
      </c>
      <c r="M197" s="43"/>
      <c r="N197" s="43">
        <v>1000</v>
      </c>
      <c r="O197" s="43">
        <v>62</v>
      </c>
      <c r="P197" s="48">
        <v>42705</v>
      </c>
    </row>
    <row r="198" spans="1:16" s="4" customFormat="1" ht="21" customHeight="1">
      <c r="A198" s="40"/>
      <c r="B198" s="41" t="s">
        <v>286</v>
      </c>
      <c r="C198" s="43" t="s">
        <v>254</v>
      </c>
      <c r="D198" s="43" t="s">
        <v>20</v>
      </c>
      <c r="E198" s="43">
        <v>1</v>
      </c>
      <c r="F198" s="43" t="s">
        <v>403</v>
      </c>
      <c r="G198" s="43"/>
      <c r="H198" s="43" t="s">
        <v>399</v>
      </c>
      <c r="I198" s="43" t="s">
        <v>404</v>
      </c>
      <c r="J198" s="43">
        <v>1620</v>
      </c>
      <c r="K198" s="43">
        <v>36</v>
      </c>
      <c r="L198" s="43">
        <v>13000</v>
      </c>
      <c r="M198" s="43">
        <v>50</v>
      </c>
      <c r="N198" s="43">
        <v>2310</v>
      </c>
      <c r="O198" s="43">
        <v>59</v>
      </c>
      <c r="P198" s="48">
        <v>42705</v>
      </c>
    </row>
    <row r="199" spans="1:16" s="4" customFormat="1" ht="21" customHeight="1">
      <c r="A199" s="40"/>
      <c r="B199" s="41" t="s">
        <v>289</v>
      </c>
      <c r="C199" s="43"/>
      <c r="D199" s="43"/>
      <c r="E199" s="43">
        <v>2</v>
      </c>
      <c r="F199" s="43" t="s">
        <v>405</v>
      </c>
      <c r="G199" s="43"/>
      <c r="H199" s="43" t="s">
        <v>399</v>
      </c>
      <c r="I199" s="43" t="s">
        <v>406</v>
      </c>
      <c r="J199" s="43">
        <v>1620</v>
      </c>
      <c r="K199" s="43">
        <v>36</v>
      </c>
      <c r="L199" s="43">
        <v>13000</v>
      </c>
      <c r="M199" s="43">
        <v>50</v>
      </c>
      <c r="N199" s="43">
        <v>2310</v>
      </c>
      <c r="O199" s="43">
        <v>59</v>
      </c>
      <c r="P199" s="48">
        <v>43070</v>
      </c>
    </row>
    <row r="200" spans="1:16" s="4" customFormat="1" ht="21" customHeight="1">
      <c r="A200" s="40"/>
      <c r="B200" s="41" t="s">
        <v>181</v>
      </c>
      <c r="C200" s="43"/>
      <c r="D200" s="43" t="s">
        <v>164</v>
      </c>
      <c r="E200" s="43">
        <v>1</v>
      </c>
      <c r="F200" s="43" t="s">
        <v>407</v>
      </c>
      <c r="G200" s="43" t="s">
        <v>166</v>
      </c>
      <c r="H200" s="43" t="s">
        <v>399</v>
      </c>
      <c r="I200" s="43" t="s">
        <v>408</v>
      </c>
      <c r="J200" s="43">
        <v>1080</v>
      </c>
      <c r="K200" s="43">
        <v>24</v>
      </c>
      <c r="L200" s="43">
        <v>15000</v>
      </c>
      <c r="M200" s="43">
        <v>60</v>
      </c>
      <c r="N200" s="43">
        <v>2610</v>
      </c>
      <c r="O200" s="43">
        <v>70</v>
      </c>
      <c r="P200" s="48">
        <v>42705</v>
      </c>
    </row>
    <row r="201" spans="1:16" s="4" customFormat="1" ht="21" customHeight="1">
      <c r="A201" s="40"/>
      <c r="B201" s="41"/>
      <c r="C201" s="43"/>
      <c r="D201" s="43"/>
      <c r="E201" s="43"/>
      <c r="F201" s="43"/>
      <c r="G201" s="43" t="s">
        <v>169</v>
      </c>
      <c r="H201" s="43"/>
      <c r="I201" s="43"/>
      <c r="J201" s="43">
        <v>600</v>
      </c>
      <c r="K201" s="43">
        <v>12</v>
      </c>
      <c r="L201" s="43"/>
      <c r="M201" s="43"/>
      <c r="N201" s="43"/>
      <c r="O201" s="43"/>
      <c r="P201" s="43"/>
    </row>
    <row r="202" spans="1:16" s="4" customFormat="1" ht="21" customHeight="1">
      <c r="A202" s="40"/>
      <c r="B202" s="41" t="s">
        <v>184</v>
      </c>
      <c r="C202" s="43"/>
      <c r="D202" s="43"/>
      <c r="E202" s="43">
        <v>2</v>
      </c>
      <c r="F202" s="43" t="s">
        <v>409</v>
      </c>
      <c r="G202" s="43" t="s">
        <v>166</v>
      </c>
      <c r="H202" s="43" t="s">
        <v>399</v>
      </c>
      <c r="I202" s="43" t="s">
        <v>410</v>
      </c>
      <c r="J202" s="43">
        <v>1080</v>
      </c>
      <c r="K202" s="43">
        <v>24</v>
      </c>
      <c r="L202" s="43">
        <v>15000</v>
      </c>
      <c r="M202" s="43">
        <v>60</v>
      </c>
      <c r="N202" s="43">
        <v>2610</v>
      </c>
      <c r="O202" s="43">
        <v>70</v>
      </c>
      <c r="P202" s="48">
        <v>43070</v>
      </c>
    </row>
    <row r="203" spans="1:16" s="4" customFormat="1" ht="21" customHeight="1">
      <c r="A203" s="40"/>
      <c r="B203" s="41"/>
      <c r="C203" s="43"/>
      <c r="D203" s="43"/>
      <c r="E203" s="43"/>
      <c r="F203" s="43"/>
      <c r="G203" s="43" t="s">
        <v>169</v>
      </c>
      <c r="H203" s="43"/>
      <c r="I203" s="43"/>
      <c r="J203" s="43">
        <v>600</v>
      </c>
      <c r="K203" s="43">
        <v>12</v>
      </c>
      <c r="L203" s="43"/>
      <c r="M203" s="43"/>
      <c r="N203" s="43"/>
      <c r="O203" s="43"/>
      <c r="P203" s="43"/>
    </row>
    <row r="204" spans="1:16" s="4" customFormat="1" ht="21" customHeight="1">
      <c r="A204" s="40"/>
      <c r="B204" s="41"/>
      <c r="C204" s="43"/>
      <c r="D204" s="43"/>
      <c r="E204" s="43"/>
      <c r="F204" s="20" t="s">
        <v>116</v>
      </c>
      <c r="G204" s="43"/>
      <c r="H204" s="43"/>
      <c r="I204" s="43"/>
      <c r="J204" s="43"/>
      <c r="K204" s="43"/>
      <c r="L204" s="43"/>
      <c r="M204" s="43"/>
      <c r="N204" s="43"/>
      <c r="O204" s="43">
        <v>268</v>
      </c>
      <c r="P204" s="43"/>
    </row>
    <row r="205" spans="1:16" s="5" customFormat="1" ht="21" customHeight="1">
      <c r="A205" s="40"/>
      <c r="B205" s="40" t="s">
        <v>117</v>
      </c>
      <c r="C205" s="40"/>
      <c r="D205" s="40"/>
      <c r="E205" s="40">
        <v>5</v>
      </c>
      <c r="F205" s="40"/>
      <c r="G205" s="40"/>
      <c r="H205" s="40"/>
      <c r="I205" s="40"/>
      <c r="J205" s="40">
        <f aca="true" t="shared" si="19" ref="J205:N205">SUM(J197:J203)</f>
        <v>7800</v>
      </c>
      <c r="K205" s="40">
        <f t="shared" si="19"/>
        <v>168</v>
      </c>
      <c r="L205" s="40">
        <f t="shared" si="19"/>
        <v>63900</v>
      </c>
      <c r="M205" s="40">
        <f t="shared" si="19"/>
        <v>220</v>
      </c>
      <c r="N205" s="40">
        <f t="shared" si="19"/>
        <v>10840</v>
      </c>
      <c r="O205" s="40">
        <f>SUM(O197:O204)</f>
        <v>588</v>
      </c>
      <c r="P205" s="40"/>
    </row>
    <row r="206" spans="1:16" s="4" customFormat="1" ht="21" customHeight="1">
      <c r="A206" s="14" t="s">
        <v>411</v>
      </c>
      <c r="B206" s="15">
        <v>1</v>
      </c>
      <c r="C206" s="15" t="s">
        <v>172</v>
      </c>
      <c r="D206" s="15" t="s">
        <v>20</v>
      </c>
      <c r="E206" s="15">
        <v>1</v>
      </c>
      <c r="F206" s="15" t="s">
        <v>412</v>
      </c>
      <c r="G206" s="15"/>
      <c r="H206" s="15" t="s">
        <v>413</v>
      </c>
      <c r="I206" s="15" t="s">
        <v>414</v>
      </c>
      <c r="J206" s="15">
        <v>270</v>
      </c>
      <c r="K206" s="15">
        <v>6</v>
      </c>
      <c r="L206" s="15">
        <v>7096</v>
      </c>
      <c r="M206" s="15">
        <v>22</v>
      </c>
      <c r="N206" s="15">
        <v>1935</v>
      </c>
      <c r="O206" s="15">
        <v>14</v>
      </c>
      <c r="P206" s="47">
        <v>42309</v>
      </c>
    </row>
    <row r="207" spans="1:16" s="4" customFormat="1" ht="21" customHeight="1">
      <c r="A207" s="14"/>
      <c r="B207" s="15">
        <v>2</v>
      </c>
      <c r="C207" s="15"/>
      <c r="D207" s="15"/>
      <c r="E207" s="15">
        <v>2</v>
      </c>
      <c r="F207" s="15" t="s">
        <v>415</v>
      </c>
      <c r="G207" s="15"/>
      <c r="H207" s="15" t="s">
        <v>413</v>
      </c>
      <c r="I207" s="15" t="s">
        <v>416</v>
      </c>
      <c r="J207" s="15">
        <v>270</v>
      </c>
      <c r="K207" s="15">
        <v>6</v>
      </c>
      <c r="L207" s="15">
        <v>5755</v>
      </c>
      <c r="M207" s="15">
        <v>26</v>
      </c>
      <c r="N207" s="15">
        <v>1539</v>
      </c>
      <c r="O207" s="15">
        <v>4</v>
      </c>
      <c r="P207" s="47">
        <v>42309</v>
      </c>
    </row>
    <row r="208" spans="1:16" s="4" customFormat="1" ht="21" customHeight="1">
      <c r="A208" s="14"/>
      <c r="B208" s="15">
        <v>3</v>
      </c>
      <c r="C208" s="15"/>
      <c r="D208" s="15"/>
      <c r="E208" s="15">
        <v>3</v>
      </c>
      <c r="F208" s="15" t="s">
        <v>417</v>
      </c>
      <c r="G208" s="15"/>
      <c r="H208" s="15" t="s">
        <v>413</v>
      </c>
      <c r="I208" s="15" t="s">
        <v>418</v>
      </c>
      <c r="J208" s="15">
        <v>810</v>
      </c>
      <c r="K208" s="15">
        <v>18</v>
      </c>
      <c r="L208" s="15">
        <v>8262</v>
      </c>
      <c r="M208" s="15">
        <v>25</v>
      </c>
      <c r="N208" s="15">
        <v>2228</v>
      </c>
      <c r="O208" s="15">
        <v>17</v>
      </c>
      <c r="P208" s="47">
        <v>42309</v>
      </c>
    </row>
    <row r="209" spans="1:16" s="4" customFormat="1" ht="21" customHeight="1">
      <c r="A209" s="14"/>
      <c r="B209" s="15">
        <v>4</v>
      </c>
      <c r="C209" s="15"/>
      <c r="D209" s="15"/>
      <c r="E209" s="15">
        <v>4</v>
      </c>
      <c r="F209" s="15" t="s">
        <v>419</v>
      </c>
      <c r="G209" s="15"/>
      <c r="H209" s="15" t="s">
        <v>413</v>
      </c>
      <c r="I209" s="15" t="s">
        <v>420</v>
      </c>
      <c r="J209" s="15">
        <v>270</v>
      </c>
      <c r="K209" s="15">
        <v>6</v>
      </c>
      <c r="L209" s="15">
        <v>6200</v>
      </c>
      <c r="M209" s="15">
        <v>22</v>
      </c>
      <c r="N209" s="15">
        <v>1826</v>
      </c>
      <c r="O209" s="15">
        <v>11</v>
      </c>
      <c r="P209" s="47">
        <v>42309</v>
      </c>
    </row>
    <row r="210" spans="1:16" s="4" customFormat="1" ht="21" customHeight="1">
      <c r="A210" s="14"/>
      <c r="B210" s="15">
        <v>5</v>
      </c>
      <c r="C210" s="15"/>
      <c r="D210" s="15"/>
      <c r="E210" s="15">
        <v>5</v>
      </c>
      <c r="F210" s="15" t="s">
        <v>421</v>
      </c>
      <c r="G210" s="15"/>
      <c r="H210" s="15" t="s">
        <v>413</v>
      </c>
      <c r="I210" s="15" t="s">
        <v>422</v>
      </c>
      <c r="J210" s="15">
        <v>540</v>
      </c>
      <c r="K210" s="15">
        <v>12</v>
      </c>
      <c r="L210" s="15">
        <v>4218</v>
      </c>
      <c r="M210" s="15"/>
      <c r="N210" s="15">
        <v>545</v>
      </c>
      <c r="O210" s="15">
        <v>9</v>
      </c>
      <c r="P210" s="47">
        <v>42309</v>
      </c>
    </row>
    <row r="211" spans="1:16" s="4" customFormat="1" ht="21" customHeight="1">
      <c r="A211" s="14"/>
      <c r="B211" s="15">
        <v>6</v>
      </c>
      <c r="C211" s="15"/>
      <c r="D211" s="15"/>
      <c r="E211" s="15">
        <v>6</v>
      </c>
      <c r="F211" s="15" t="s">
        <v>423</v>
      </c>
      <c r="G211" s="15"/>
      <c r="H211" s="15" t="s">
        <v>413</v>
      </c>
      <c r="I211" s="15" t="s">
        <v>424</v>
      </c>
      <c r="J211" s="15">
        <v>270</v>
      </c>
      <c r="K211" s="15">
        <v>6</v>
      </c>
      <c r="L211" s="15">
        <v>3600</v>
      </c>
      <c r="M211" s="15">
        <v>10</v>
      </c>
      <c r="N211" s="15">
        <v>995</v>
      </c>
      <c r="O211" s="15">
        <v>0</v>
      </c>
      <c r="P211" s="47">
        <v>42705</v>
      </c>
    </row>
    <row r="212" spans="1:16" s="4" customFormat="1" ht="21" customHeight="1">
      <c r="A212" s="14"/>
      <c r="B212" s="15">
        <v>7</v>
      </c>
      <c r="C212" s="15"/>
      <c r="D212" s="15"/>
      <c r="E212" s="15">
        <v>7</v>
      </c>
      <c r="F212" s="15" t="s">
        <v>425</v>
      </c>
      <c r="G212" s="15"/>
      <c r="H212" s="15" t="s">
        <v>413</v>
      </c>
      <c r="I212" s="15" t="s">
        <v>426</v>
      </c>
      <c r="J212" s="15">
        <v>0</v>
      </c>
      <c r="K212" s="15">
        <v>0</v>
      </c>
      <c r="L212" s="15">
        <v>2283</v>
      </c>
      <c r="M212" s="15"/>
      <c r="N212" s="15">
        <v>445</v>
      </c>
      <c r="O212" s="15">
        <v>21</v>
      </c>
      <c r="P212" s="47">
        <v>42705</v>
      </c>
    </row>
    <row r="213" spans="1:16" s="4" customFormat="1" ht="21" customHeight="1">
      <c r="A213" s="14"/>
      <c r="B213" s="15">
        <v>8</v>
      </c>
      <c r="C213" s="15"/>
      <c r="D213" s="15"/>
      <c r="E213" s="15">
        <v>8</v>
      </c>
      <c r="F213" s="15" t="s">
        <v>427</v>
      </c>
      <c r="G213" s="15"/>
      <c r="H213" s="15" t="s">
        <v>413</v>
      </c>
      <c r="I213" s="15" t="s">
        <v>422</v>
      </c>
      <c r="J213" s="15">
        <v>0</v>
      </c>
      <c r="K213" s="15">
        <v>0</v>
      </c>
      <c r="L213" s="15">
        <v>4096</v>
      </c>
      <c r="M213" s="15">
        <v>18</v>
      </c>
      <c r="N213" s="15">
        <v>1394</v>
      </c>
      <c r="O213" s="15">
        <v>0</v>
      </c>
      <c r="P213" s="47">
        <v>43070</v>
      </c>
    </row>
    <row r="214" spans="1:16" s="4" customFormat="1" ht="21" customHeight="1">
      <c r="A214" s="14"/>
      <c r="B214" s="15">
        <v>9</v>
      </c>
      <c r="C214" s="15" t="s">
        <v>428</v>
      </c>
      <c r="D214" s="15"/>
      <c r="E214" s="15">
        <v>1</v>
      </c>
      <c r="F214" s="15" t="s">
        <v>429</v>
      </c>
      <c r="G214" s="15"/>
      <c r="H214" s="15" t="s">
        <v>413</v>
      </c>
      <c r="I214" s="15" t="s">
        <v>430</v>
      </c>
      <c r="J214" s="15">
        <v>1080</v>
      </c>
      <c r="K214" s="15">
        <v>24</v>
      </c>
      <c r="L214" s="15">
        <v>10600</v>
      </c>
      <c r="M214" s="15">
        <v>30</v>
      </c>
      <c r="N214" s="15">
        <v>3137</v>
      </c>
      <c r="O214" s="15">
        <v>7</v>
      </c>
      <c r="P214" s="47">
        <v>42705</v>
      </c>
    </row>
    <row r="215" spans="1:16" s="4" customFormat="1" ht="21" customHeight="1">
      <c r="A215" s="14"/>
      <c r="B215" s="15">
        <v>10</v>
      </c>
      <c r="C215" s="15"/>
      <c r="D215" s="15"/>
      <c r="E215" s="15">
        <v>2</v>
      </c>
      <c r="F215" s="15" t="s">
        <v>431</v>
      </c>
      <c r="G215" s="15"/>
      <c r="H215" s="15" t="s">
        <v>413</v>
      </c>
      <c r="I215" s="15" t="s">
        <v>432</v>
      </c>
      <c r="J215" s="15">
        <v>1620</v>
      </c>
      <c r="K215" s="15">
        <v>36</v>
      </c>
      <c r="L215" s="15">
        <v>13600</v>
      </c>
      <c r="M215" s="15">
        <v>49</v>
      </c>
      <c r="N215" s="15">
        <v>4090</v>
      </c>
      <c r="O215" s="15">
        <v>59</v>
      </c>
      <c r="P215" s="47">
        <v>42705</v>
      </c>
    </row>
    <row r="216" spans="1:16" s="4" customFormat="1" ht="21" customHeight="1">
      <c r="A216" s="14"/>
      <c r="B216" s="15">
        <v>11</v>
      </c>
      <c r="C216" s="15"/>
      <c r="D216" s="15"/>
      <c r="E216" s="15">
        <v>3</v>
      </c>
      <c r="F216" s="15" t="s">
        <v>433</v>
      </c>
      <c r="G216" s="15"/>
      <c r="H216" s="15" t="s">
        <v>413</v>
      </c>
      <c r="I216" s="15" t="s">
        <v>434</v>
      </c>
      <c r="J216" s="15">
        <v>1620</v>
      </c>
      <c r="K216" s="15">
        <v>36</v>
      </c>
      <c r="L216" s="15">
        <v>13600</v>
      </c>
      <c r="M216" s="15">
        <v>49</v>
      </c>
      <c r="N216" s="15">
        <v>4090</v>
      </c>
      <c r="O216" s="15">
        <v>59</v>
      </c>
      <c r="P216" s="47">
        <v>43070</v>
      </c>
    </row>
    <row r="217" spans="1:16" s="4" customFormat="1" ht="21" customHeight="1">
      <c r="A217" s="14"/>
      <c r="B217" s="15">
        <v>12</v>
      </c>
      <c r="C217" s="15"/>
      <c r="D217" s="15"/>
      <c r="E217" s="15">
        <v>4</v>
      </c>
      <c r="F217" s="15" t="s">
        <v>435</v>
      </c>
      <c r="G217" s="15"/>
      <c r="H217" s="15" t="s">
        <v>413</v>
      </c>
      <c r="I217" s="15" t="s">
        <v>436</v>
      </c>
      <c r="J217" s="15">
        <v>1080</v>
      </c>
      <c r="K217" s="15">
        <v>24</v>
      </c>
      <c r="L217" s="15">
        <v>10600</v>
      </c>
      <c r="M217" s="15">
        <v>30</v>
      </c>
      <c r="N217" s="15">
        <v>3137</v>
      </c>
      <c r="O217" s="15">
        <v>39</v>
      </c>
      <c r="P217" s="47">
        <v>43070</v>
      </c>
    </row>
    <row r="218" spans="1:16" s="4" customFormat="1" ht="21" customHeight="1">
      <c r="A218" s="14"/>
      <c r="B218" s="15">
        <v>13</v>
      </c>
      <c r="C218" s="15"/>
      <c r="D218" s="15" t="s">
        <v>164</v>
      </c>
      <c r="E218" s="15">
        <v>1</v>
      </c>
      <c r="F218" s="15" t="s">
        <v>437</v>
      </c>
      <c r="G218" s="15" t="s">
        <v>166</v>
      </c>
      <c r="H218" s="15" t="s">
        <v>413</v>
      </c>
      <c r="I218" s="15" t="s">
        <v>438</v>
      </c>
      <c r="J218" s="15">
        <v>1080</v>
      </c>
      <c r="K218" s="15">
        <v>24</v>
      </c>
      <c r="L218" s="15">
        <v>16315</v>
      </c>
      <c r="M218" s="15">
        <v>51</v>
      </c>
      <c r="N218" s="15">
        <v>4388</v>
      </c>
      <c r="O218" s="15">
        <v>70</v>
      </c>
      <c r="P218" s="47">
        <v>42583</v>
      </c>
    </row>
    <row r="219" spans="1:16" s="4" customFormat="1" ht="21" customHeight="1">
      <c r="A219" s="14"/>
      <c r="B219" s="15"/>
      <c r="C219" s="15"/>
      <c r="D219" s="15"/>
      <c r="E219" s="15"/>
      <c r="F219" s="15"/>
      <c r="G219" s="15" t="s">
        <v>169</v>
      </c>
      <c r="H219" s="15" t="s">
        <v>413</v>
      </c>
      <c r="I219" s="15"/>
      <c r="J219" s="15">
        <v>600</v>
      </c>
      <c r="K219" s="15">
        <v>12</v>
      </c>
      <c r="L219" s="15"/>
      <c r="M219" s="15"/>
      <c r="N219" s="15"/>
      <c r="O219" s="15"/>
      <c r="P219" s="15"/>
    </row>
    <row r="220" spans="1:16" s="4" customFormat="1" ht="21" customHeight="1">
      <c r="A220" s="14"/>
      <c r="B220" s="15">
        <v>14</v>
      </c>
      <c r="C220" s="15"/>
      <c r="D220" s="15"/>
      <c r="E220" s="15">
        <v>2</v>
      </c>
      <c r="F220" s="15" t="s">
        <v>439</v>
      </c>
      <c r="G220" s="15" t="s">
        <v>166</v>
      </c>
      <c r="H220" s="15" t="s">
        <v>413</v>
      </c>
      <c r="I220" s="15" t="s">
        <v>440</v>
      </c>
      <c r="J220" s="15">
        <v>810</v>
      </c>
      <c r="K220" s="15">
        <v>18</v>
      </c>
      <c r="L220" s="15">
        <v>27000</v>
      </c>
      <c r="M220" s="15">
        <v>60</v>
      </c>
      <c r="N220" s="15">
        <v>6087</v>
      </c>
      <c r="O220" s="15">
        <v>27</v>
      </c>
      <c r="P220" s="47">
        <v>42705</v>
      </c>
    </row>
    <row r="221" spans="1:16" s="4" customFormat="1" ht="21" customHeight="1">
      <c r="A221" s="14"/>
      <c r="B221" s="15"/>
      <c r="C221" s="15"/>
      <c r="D221" s="15"/>
      <c r="E221" s="15"/>
      <c r="F221" s="15"/>
      <c r="G221" s="15" t="s">
        <v>169</v>
      </c>
      <c r="H221" s="15" t="s">
        <v>413</v>
      </c>
      <c r="I221" s="15"/>
      <c r="J221" s="15">
        <v>900</v>
      </c>
      <c r="K221" s="15">
        <v>18</v>
      </c>
      <c r="L221" s="15"/>
      <c r="M221" s="15"/>
      <c r="N221" s="15"/>
      <c r="O221" s="15"/>
      <c r="P221" s="15"/>
    </row>
    <row r="222" spans="1:16" s="4" customFormat="1" ht="21" customHeight="1">
      <c r="A222" s="14"/>
      <c r="B222" s="15"/>
      <c r="C222" s="15"/>
      <c r="D222" s="15"/>
      <c r="E222" s="15"/>
      <c r="F222" s="20" t="s">
        <v>116</v>
      </c>
      <c r="G222" s="15"/>
      <c r="H222" s="15"/>
      <c r="I222" s="15"/>
      <c r="J222" s="15"/>
      <c r="K222" s="15"/>
      <c r="L222" s="15"/>
      <c r="M222" s="15"/>
      <c r="N222" s="15"/>
      <c r="O222" s="15">
        <v>265</v>
      </c>
      <c r="P222" s="15"/>
    </row>
    <row r="223" spans="1:16" s="5" customFormat="1" ht="21" customHeight="1">
      <c r="A223" s="14"/>
      <c r="B223" s="14" t="s">
        <v>117</v>
      </c>
      <c r="C223" s="14"/>
      <c r="D223" s="14"/>
      <c r="E223" s="14">
        <v>14</v>
      </c>
      <c r="F223" s="14"/>
      <c r="G223" s="14"/>
      <c r="H223" s="14"/>
      <c r="I223" s="14"/>
      <c r="J223" s="14">
        <f aca="true" t="shared" si="20" ref="J223:N223">SUM(J206:J221)</f>
        <v>11220</v>
      </c>
      <c r="K223" s="14">
        <f t="shared" si="20"/>
        <v>246</v>
      </c>
      <c r="L223" s="14">
        <f t="shared" si="20"/>
        <v>133225</v>
      </c>
      <c r="M223" s="14">
        <f t="shared" si="20"/>
        <v>392</v>
      </c>
      <c r="N223" s="14">
        <f t="shared" si="20"/>
        <v>35836</v>
      </c>
      <c r="O223" s="14">
        <f>SUM(O206:O222)</f>
        <v>602</v>
      </c>
      <c r="P223" s="14"/>
    </row>
    <row r="224" spans="1:218" s="4" customFormat="1" ht="21" customHeight="1">
      <c r="A224" s="14" t="s">
        <v>441</v>
      </c>
      <c r="B224" s="37" t="s">
        <v>18</v>
      </c>
      <c r="C224" s="15" t="s">
        <v>135</v>
      </c>
      <c r="D224" s="15" t="s">
        <v>20</v>
      </c>
      <c r="E224" s="15">
        <v>1</v>
      </c>
      <c r="F224" s="15" t="s">
        <v>442</v>
      </c>
      <c r="G224" s="15"/>
      <c r="H224" s="15" t="s">
        <v>443</v>
      </c>
      <c r="I224" s="15" t="s">
        <v>444</v>
      </c>
      <c r="J224" s="15">
        <v>540</v>
      </c>
      <c r="K224" s="15">
        <v>12</v>
      </c>
      <c r="L224" s="15">
        <v>14000</v>
      </c>
      <c r="M224" s="15"/>
      <c r="N224" s="15">
        <v>3000</v>
      </c>
      <c r="O224" s="15">
        <v>21</v>
      </c>
      <c r="P224" s="47">
        <v>42705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</row>
    <row r="225" spans="1:218" s="4" customFormat="1" ht="21" customHeight="1">
      <c r="A225" s="14"/>
      <c r="B225" s="37" t="s">
        <v>286</v>
      </c>
      <c r="C225" s="15"/>
      <c r="D225" s="15"/>
      <c r="E225" s="15">
        <v>2</v>
      </c>
      <c r="F225" s="15" t="s">
        <v>445</v>
      </c>
      <c r="G225" s="15"/>
      <c r="H225" s="15" t="s">
        <v>443</v>
      </c>
      <c r="I225" s="15" t="s">
        <v>446</v>
      </c>
      <c r="J225" s="15">
        <v>540</v>
      </c>
      <c r="K225" s="15">
        <v>12</v>
      </c>
      <c r="L225" s="15">
        <v>6000</v>
      </c>
      <c r="M225" s="15"/>
      <c r="N225" s="15">
        <v>1000</v>
      </c>
      <c r="O225" s="15">
        <v>21</v>
      </c>
      <c r="P225" s="47">
        <v>43070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</row>
    <row r="226" spans="1:218" s="4" customFormat="1" ht="21" customHeight="1">
      <c r="A226" s="14"/>
      <c r="B226" s="37" t="s">
        <v>289</v>
      </c>
      <c r="C226" s="15"/>
      <c r="D226" s="15"/>
      <c r="E226" s="15">
        <v>3</v>
      </c>
      <c r="F226" s="15" t="s">
        <v>447</v>
      </c>
      <c r="G226" s="15"/>
      <c r="H226" s="15" t="s">
        <v>443</v>
      </c>
      <c r="I226" s="15" t="s">
        <v>448</v>
      </c>
      <c r="J226" s="15">
        <v>270</v>
      </c>
      <c r="K226" s="15">
        <v>6</v>
      </c>
      <c r="L226" s="15">
        <v>8000</v>
      </c>
      <c r="M226" s="15"/>
      <c r="N226" s="15">
        <v>1500</v>
      </c>
      <c r="O226" s="15">
        <v>10</v>
      </c>
      <c r="P226" s="47">
        <v>42705</v>
      </c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</row>
    <row r="227" spans="1:218" s="4" customFormat="1" ht="21" customHeight="1">
      <c r="A227" s="14"/>
      <c r="B227" s="37" t="s">
        <v>181</v>
      </c>
      <c r="C227" s="15"/>
      <c r="D227" s="15" t="s">
        <v>63</v>
      </c>
      <c r="E227" s="15">
        <v>1</v>
      </c>
      <c r="F227" s="15" t="s">
        <v>449</v>
      </c>
      <c r="G227" s="15"/>
      <c r="H227" s="15" t="s">
        <v>443</v>
      </c>
      <c r="I227" s="15" t="s">
        <v>450</v>
      </c>
      <c r="J227" s="15">
        <v>300</v>
      </c>
      <c r="K227" s="15">
        <v>6</v>
      </c>
      <c r="L227" s="15">
        <v>6000</v>
      </c>
      <c r="M227" s="15">
        <v>50</v>
      </c>
      <c r="N227" s="15">
        <v>1200</v>
      </c>
      <c r="O227" s="15">
        <v>16</v>
      </c>
      <c r="P227" s="47">
        <v>43070</v>
      </c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</row>
    <row r="228" spans="1:218" s="4" customFormat="1" ht="21" customHeight="1">
      <c r="A228" s="14"/>
      <c r="B228" s="37" t="s">
        <v>184</v>
      </c>
      <c r="C228" s="15"/>
      <c r="D228" s="15"/>
      <c r="E228" s="15">
        <v>2</v>
      </c>
      <c r="F228" s="15" t="s">
        <v>451</v>
      </c>
      <c r="G228" s="15"/>
      <c r="H228" s="15" t="s">
        <v>443</v>
      </c>
      <c r="I228" s="15" t="s">
        <v>452</v>
      </c>
      <c r="J228" s="15">
        <v>400</v>
      </c>
      <c r="K228" s="15">
        <v>8</v>
      </c>
      <c r="L228" s="15">
        <v>12000</v>
      </c>
      <c r="M228" s="15"/>
      <c r="N228" s="15">
        <v>2500</v>
      </c>
      <c r="O228" s="15">
        <v>21</v>
      </c>
      <c r="P228" s="47">
        <v>42705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</row>
    <row r="229" spans="1:218" s="4" customFormat="1" ht="21" customHeight="1">
      <c r="A229" s="14"/>
      <c r="B229" s="37" t="s">
        <v>187</v>
      </c>
      <c r="C229" s="15" t="s">
        <v>269</v>
      </c>
      <c r="D229" s="15" t="s">
        <v>20</v>
      </c>
      <c r="E229" s="15">
        <v>1</v>
      </c>
      <c r="F229" s="15" t="s">
        <v>453</v>
      </c>
      <c r="G229" s="15"/>
      <c r="H229" s="15" t="s">
        <v>443</v>
      </c>
      <c r="I229" s="15" t="s">
        <v>454</v>
      </c>
      <c r="J229" s="15">
        <v>810</v>
      </c>
      <c r="K229" s="15">
        <v>18</v>
      </c>
      <c r="L229" s="15">
        <v>12000</v>
      </c>
      <c r="M229" s="15">
        <v>33</v>
      </c>
      <c r="N229" s="15">
        <v>3600</v>
      </c>
      <c r="O229" s="15">
        <v>31</v>
      </c>
      <c r="P229" s="47">
        <v>42705</v>
      </c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</row>
    <row r="230" spans="1:218" s="4" customFormat="1" ht="21" customHeight="1">
      <c r="A230" s="14"/>
      <c r="B230" s="37" t="s">
        <v>145</v>
      </c>
      <c r="C230" s="15"/>
      <c r="D230" s="15"/>
      <c r="E230" s="15">
        <v>2</v>
      </c>
      <c r="F230" s="15" t="s">
        <v>455</v>
      </c>
      <c r="G230" s="15"/>
      <c r="H230" s="15" t="s">
        <v>443</v>
      </c>
      <c r="I230" s="15" t="s">
        <v>456</v>
      </c>
      <c r="J230" s="15">
        <v>1080</v>
      </c>
      <c r="K230" s="15">
        <v>24</v>
      </c>
      <c r="L230" s="15">
        <v>22000</v>
      </c>
      <c r="M230" s="15">
        <v>60</v>
      </c>
      <c r="N230" s="15">
        <v>7000</v>
      </c>
      <c r="O230" s="15">
        <v>41</v>
      </c>
      <c r="P230" s="47">
        <v>42705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</row>
    <row r="231" spans="1:218" s="4" customFormat="1" ht="21" customHeight="1">
      <c r="A231" s="14"/>
      <c r="B231" s="37" t="s">
        <v>149</v>
      </c>
      <c r="C231" s="15"/>
      <c r="D231" s="15"/>
      <c r="E231" s="15">
        <v>3</v>
      </c>
      <c r="F231" s="15" t="s">
        <v>457</v>
      </c>
      <c r="G231" s="15"/>
      <c r="H231" s="15" t="s">
        <v>443</v>
      </c>
      <c r="I231" s="15" t="s">
        <v>458</v>
      </c>
      <c r="J231" s="15">
        <v>1080</v>
      </c>
      <c r="K231" s="15">
        <v>24</v>
      </c>
      <c r="L231" s="15">
        <v>18000</v>
      </c>
      <c r="M231" s="15">
        <v>60</v>
      </c>
      <c r="N231" s="15">
        <v>6000</v>
      </c>
      <c r="O231" s="15">
        <v>41</v>
      </c>
      <c r="P231" s="47">
        <v>43070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</row>
    <row r="232" spans="1:218" s="4" customFormat="1" ht="21" customHeight="1">
      <c r="A232" s="14"/>
      <c r="B232" s="37" t="s">
        <v>152</v>
      </c>
      <c r="C232" s="15"/>
      <c r="D232" s="15"/>
      <c r="E232" s="15">
        <v>4</v>
      </c>
      <c r="F232" s="15" t="s">
        <v>459</v>
      </c>
      <c r="G232" s="15"/>
      <c r="H232" s="15" t="s">
        <v>443</v>
      </c>
      <c r="I232" s="15" t="s">
        <v>460</v>
      </c>
      <c r="J232" s="15">
        <v>1080</v>
      </c>
      <c r="K232" s="15">
        <v>24</v>
      </c>
      <c r="L232" s="15">
        <v>18000</v>
      </c>
      <c r="M232" s="15">
        <v>50</v>
      </c>
      <c r="N232" s="15">
        <v>5500</v>
      </c>
      <c r="O232" s="15">
        <v>41</v>
      </c>
      <c r="P232" s="47">
        <v>43070</v>
      </c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</row>
    <row r="233" spans="1:218" s="4" customFormat="1" ht="31.5" customHeight="1">
      <c r="A233" s="14"/>
      <c r="B233" s="37" t="s">
        <v>155</v>
      </c>
      <c r="C233" s="15"/>
      <c r="D233" s="15" t="s">
        <v>63</v>
      </c>
      <c r="E233" s="15">
        <v>1</v>
      </c>
      <c r="F233" s="15" t="s">
        <v>461</v>
      </c>
      <c r="G233" s="15"/>
      <c r="H233" s="15" t="s">
        <v>443</v>
      </c>
      <c r="I233" s="15" t="s">
        <v>458</v>
      </c>
      <c r="J233" s="15">
        <v>1500</v>
      </c>
      <c r="K233" s="15">
        <v>30</v>
      </c>
      <c r="L233" s="15">
        <v>30000</v>
      </c>
      <c r="M233" s="15">
        <v>168</v>
      </c>
      <c r="N233" s="15">
        <v>10000</v>
      </c>
      <c r="O233" s="15">
        <v>76</v>
      </c>
      <c r="P233" s="47">
        <v>43070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</row>
    <row r="234" spans="1:218" s="4" customFormat="1" ht="21" customHeight="1">
      <c r="A234" s="14"/>
      <c r="B234" s="37" t="s">
        <v>158</v>
      </c>
      <c r="C234" s="15"/>
      <c r="D234" s="15" t="s">
        <v>80</v>
      </c>
      <c r="E234" s="15">
        <v>1</v>
      </c>
      <c r="F234" s="15" t="s">
        <v>462</v>
      </c>
      <c r="G234" s="15"/>
      <c r="H234" s="15" t="s">
        <v>443</v>
      </c>
      <c r="I234" s="15" t="s">
        <v>458</v>
      </c>
      <c r="J234" s="15">
        <v>3000</v>
      </c>
      <c r="K234" s="15">
        <v>60</v>
      </c>
      <c r="L234" s="15">
        <v>90000</v>
      </c>
      <c r="M234" s="15">
        <v>230</v>
      </c>
      <c r="N234" s="15">
        <v>17000</v>
      </c>
      <c r="O234" s="15">
        <v>165</v>
      </c>
      <c r="P234" s="47">
        <v>43070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</row>
    <row r="235" spans="1:218" s="4" customFormat="1" ht="21" customHeight="1">
      <c r="A235" s="14"/>
      <c r="B235" s="37"/>
      <c r="C235" s="15"/>
      <c r="D235" s="15"/>
      <c r="E235" s="15"/>
      <c r="F235" s="20" t="s">
        <v>116</v>
      </c>
      <c r="G235" s="15"/>
      <c r="H235" s="15"/>
      <c r="I235" s="15"/>
      <c r="J235" s="15"/>
      <c r="K235" s="15"/>
      <c r="L235" s="15"/>
      <c r="M235" s="15"/>
      <c r="N235" s="15"/>
      <c r="O235" s="15">
        <v>209</v>
      </c>
      <c r="P235" s="47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</row>
    <row r="236" spans="1:218" s="6" customFormat="1" ht="21" customHeight="1">
      <c r="A236" s="14"/>
      <c r="B236" s="14" t="s">
        <v>117</v>
      </c>
      <c r="C236" s="14"/>
      <c r="D236" s="14"/>
      <c r="E236" s="14">
        <v>11</v>
      </c>
      <c r="F236" s="14"/>
      <c r="G236" s="14"/>
      <c r="H236" s="14"/>
      <c r="I236" s="14"/>
      <c r="J236" s="14">
        <f aca="true" t="shared" si="21" ref="J236:N236">SUM(J224:J234)</f>
        <v>10600</v>
      </c>
      <c r="K236" s="14">
        <f t="shared" si="21"/>
        <v>224</v>
      </c>
      <c r="L236" s="14">
        <f t="shared" si="21"/>
        <v>236000</v>
      </c>
      <c r="M236" s="14">
        <f t="shared" si="21"/>
        <v>651</v>
      </c>
      <c r="N236" s="14">
        <f t="shared" si="21"/>
        <v>58300</v>
      </c>
      <c r="O236" s="14">
        <f>SUM(O224:O235)</f>
        <v>693</v>
      </c>
      <c r="P236" s="14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</row>
    <row r="237" spans="1:16" s="4" customFormat="1" ht="21" customHeight="1">
      <c r="A237" s="40" t="s">
        <v>463</v>
      </c>
      <c r="B237" s="41">
        <v>1</v>
      </c>
      <c r="C237" s="43" t="s">
        <v>464</v>
      </c>
      <c r="D237" s="43" t="s">
        <v>20</v>
      </c>
      <c r="E237" s="43">
        <v>1</v>
      </c>
      <c r="F237" s="43" t="s">
        <v>465</v>
      </c>
      <c r="G237" s="43"/>
      <c r="H237" s="43" t="s">
        <v>466</v>
      </c>
      <c r="I237" s="64" t="s">
        <v>467</v>
      </c>
      <c r="J237" s="43">
        <v>1215</v>
      </c>
      <c r="K237" s="43">
        <v>27</v>
      </c>
      <c r="L237" s="43">
        <v>4500</v>
      </c>
      <c r="M237" s="43"/>
      <c r="N237" s="43">
        <v>540</v>
      </c>
      <c r="O237" s="43">
        <v>51</v>
      </c>
      <c r="P237" s="48">
        <v>42705</v>
      </c>
    </row>
    <row r="238" spans="1:16" s="4" customFormat="1" ht="21" customHeight="1">
      <c r="A238" s="40"/>
      <c r="B238" s="41" t="s">
        <v>286</v>
      </c>
      <c r="C238" s="43"/>
      <c r="D238" s="43"/>
      <c r="E238" s="43">
        <v>2</v>
      </c>
      <c r="F238" s="43" t="s">
        <v>468</v>
      </c>
      <c r="G238" s="43"/>
      <c r="H238" s="43" t="s">
        <v>466</v>
      </c>
      <c r="I238" s="64" t="s">
        <v>469</v>
      </c>
      <c r="J238" s="43"/>
      <c r="K238" s="43"/>
      <c r="L238" s="43">
        <v>8100</v>
      </c>
      <c r="M238" s="43"/>
      <c r="N238" s="43">
        <v>980</v>
      </c>
      <c r="O238" s="43">
        <v>0</v>
      </c>
      <c r="P238" s="48">
        <v>43070</v>
      </c>
    </row>
    <row r="239" spans="1:16" s="4" customFormat="1" ht="21" customHeight="1">
      <c r="A239" s="40"/>
      <c r="B239" s="41" t="s">
        <v>289</v>
      </c>
      <c r="C239" s="43"/>
      <c r="D239" s="43"/>
      <c r="E239" s="43">
        <v>3</v>
      </c>
      <c r="F239" s="43" t="s">
        <v>470</v>
      </c>
      <c r="G239" s="43"/>
      <c r="H239" s="43" t="s">
        <v>466</v>
      </c>
      <c r="I239" s="64" t="s">
        <v>471</v>
      </c>
      <c r="J239" s="43"/>
      <c r="K239" s="43"/>
      <c r="L239" s="43">
        <v>12140</v>
      </c>
      <c r="M239" s="43"/>
      <c r="N239" s="43">
        <v>1460</v>
      </c>
      <c r="O239" s="43">
        <v>46</v>
      </c>
      <c r="P239" s="48">
        <v>43070</v>
      </c>
    </row>
    <row r="240" spans="1:16" s="4" customFormat="1" ht="21" customHeight="1">
      <c r="A240" s="40"/>
      <c r="B240" s="41" t="s">
        <v>181</v>
      </c>
      <c r="C240" s="43"/>
      <c r="D240" s="43"/>
      <c r="E240" s="43">
        <v>4</v>
      </c>
      <c r="F240" s="43" t="s">
        <v>472</v>
      </c>
      <c r="G240" s="43"/>
      <c r="H240" s="43" t="s">
        <v>466</v>
      </c>
      <c r="I240" s="64" t="s">
        <v>473</v>
      </c>
      <c r="J240" s="43"/>
      <c r="K240" s="43"/>
      <c r="L240" s="43">
        <v>7800</v>
      </c>
      <c r="M240" s="43"/>
      <c r="N240" s="43">
        <v>940</v>
      </c>
      <c r="O240" s="43">
        <v>2</v>
      </c>
      <c r="P240" s="48">
        <v>43070</v>
      </c>
    </row>
    <row r="241" spans="1:16" s="4" customFormat="1" ht="21" customHeight="1">
      <c r="A241" s="40"/>
      <c r="B241" s="41" t="s">
        <v>184</v>
      </c>
      <c r="C241" s="43"/>
      <c r="D241" s="43"/>
      <c r="E241" s="43">
        <v>5</v>
      </c>
      <c r="F241" s="43" t="s">
        <v>474</v>
      </c>
      <c r="G241" s="43"/>
      <c r="H241" s="43" t="s">
        <v>466</v>
      </c>
      <c r="I241" s="64" t="s">
        <v>475</v>
      </c>
      <c r="J241" s="43">
        <v>675</v>
      </c>
      <c r="K241" s="43">
        <v>15</v>
      </c>
      <c r="L241" s="43"/>
      <c r="M241" s="43"/>
      <c r="N241" s="43"/>
      <c r="O241" s="43">
        <v>0</v>
      </c>
      <c r="P241" s="48">
        <v>43070</v>
      </c>
    </row>
    <row r="242" spans="1:16" s="4" customFormat="1" ht="21" customHeight="1">
      <c r="A242" s="40"/>
      <c r="B242" s="41" t="s">
        <v>187</v>
      </c>
      <c r="C242" s="43"/>
      <c r="D242" s="43"/>
      <c r="E242" s="43">
        <v>6</v>
      </c>
      <c r="F242" s="43" t="s">
        <v>476</v>
      </c>
      <c r="G242" s="43"/>
      <c r="H242" s="43" t="s">
        <v>466</v>
      </c>
      <c r="I242" s="64" t="s">
        <v>477</v>
      </c>
      <c r="J242" s="43">
        <v>450</v>
      </c>
      <c r="K242" s="43">
        <v>10</v>
      </c>
      <c r="L242" s="43">
        <v>7000</v>
      </c>
      <c r="M242" s="43"/>
      <c r="N242" s="43">
        <v>840</v>
      </c>
      <c r="O242" s="43">
        <v>0</v>
      </c>
      <c r="P242" s="48">
        <v>43070</v>
      </c>
    </row>
    <row r="243" spans="1:16" s="4" customFormat="1" ht="21" customHeight="1">
      <c r="A243" s="40"/>
      <c r="B243" s="41" t="s">
        <v>145</v>
      </c>
      <c r="C243" s="43"/>
      <c r="D243" s="43"/>
      <c r="E243" s="43">
        <v>7</v>
      </c>
      <c r="F243" s="43" t="s">
        <v>478</v>
      </c>
      <c r="G243" s="43"/>
      <c r="H243" s="43" t="s">
        <v>466</v>
      </c>
      <c r="I243" s="64" t="s">
        <v>479</v>
      </c>
      <c r="J243" s="43">
        <v>270</v>
      </c>
      <c r="K243" s="43">
        <v>6</v>
      </c>
      <c r="L243" s="43">
        <v>4200</v>
      </c>
      <c r="M243" s="43"/>
      <c r="N243" s="43">
        <v>510</v>
      </c>
      <c r="O243" s="43">
        <v>0</v>
      </c>
      <c r="P243" s="48">
        <v>43070</v>
      </c>
    </row>
    <row r="244" spans="1:16" s="4" customFormat="1" ht="36" customHeight="1">
      <c r="A244" s="40"/>
      <c r="B244" s="41" t="s">
        <v>149</v>
      </c>
      <c r="C244" s="43"/>
      <c r="D244" s="43"/>
      <c r="E244" s="43">
        <v>8</v>
      </c>
      <c r="F244" s="43" t="s">
        <v>480</v>
      </c>
      <c r="G244" s="43"/>
      <c r="H244" s="43" t="s">
        <v>466</v>
      </c>
      <c r="I244" s="64" t="s">
        <v>481</v>
      </c>
      <c r="J244" s="43"/>
      <c r="K244" s="43"/>
      <c r="L244" s="43">
        <v>1350</v>
      </c>
      <c r="M244" s="43"/>
      <c r="N244" s="43">
        <v>165</v>
      </c>
      <c r="O244" s="43">
        <v>0</v>
      </c>
      <c r="P244" s="48">
        <v>43070</v>
      </c>
    </row>
    <row r="245" spans="1:16" s="4" customFormat="1" ht="21" customHeight="1">
      <c r="A245" s="40"/>
      <c r="B245" s="41" t="s">
        <v>152</v>
      </c>
      <c r="C245" s="43"/>
      <c r="D245" s="43" t="s">
        <v>80</v>
      </c>
      <c r="E245" s="43">
        <v>1</v>
      </c>
      <c r="F245" s="43" t="s">
        <v>482</v>
      </c>
      <c r="G245" s="43"/>
      <c r="H245" s="43" t="s">
        <v>466</v>
      </c>
      <c r="I245" s="65" t="s">
        <v>483</v>
      </c>
      <c r="J245" s="43"/>
      <c r="K245" s="43"/>
      <c r="L245" s="43">
        <v>8342</v>
      </c>
      <c r="M245" s="43"/>
      <c r="N245" s="43">
        <v>900</v>
      </c>
      <c r="O245" s="43">
        <v>0</v>
      </c>
      <c r="P245" s="48">
        <v>42705</v>
      </c>
    </row>
    <row r="246" spans="1:16" s="4" customFormat="1" ht="21" customHeight="1">
      <c r="A246" s="40"/>
      <c r="B246" s="41" t="s">
        <v>155</v>
      </c>
      <c r="C246" s="42" t="s">
        <v>484</v>
      </c>
      <c r="D246" s="43" t="s">
        <v>20</v>
      </c>
      <c r="E246" s="43">
        <v>1</v>
      </c>
      <c r="F246" s="43" t="s">
        <v>485</v>
      </c>
      <c r="G246" s="43"/>
      <c r="H246" s="43" t="s">
        <v>466</v>
      </c>
      <c r="I246" s="65" t="s">
        <v>486</v>
      </c>
      <c r="J246" s="43">
        <v>1620</v>
      </c>
      <c r="K246" s="43">
        <v>36</v>
      </c>
      <c r="L246" s="43">
        <v>11316</v>
      </c>
      <c r="M246" s="43">
        <v>45</v>
      </c>
      <c r="N246" s="43">
        <v>9000</v>
      </c>
      <c r="O246" s="43">
        <v>0</v>
      </c>
      <c r="P246" s="48">
        <v>42705</v>
      </c>
    </row>
    <row r="247" spans="1:16" s="4" customFormat="1" ht="21" customHeight="1">
      <c r="A247" s="40"/>
      <c r="B247" s="41"/>
      <c r="C247" s="42"/>
      <c r="D247" s="43"/>
      <c r="E247" s="43"/>
      <c r="F247" s="20" t="s">
        <v>116</v>
      </c>
      <c r="G247" s="43"/>
      <c r="H247" s="43"/>
      <c r="I247" s="65"/>
      <c r="J247" s="43"/>
      <c r="K247" s="43"/>
      <c r="L247" s="43"/>
      <c r="M247" s="43"/>
      <c r="N247" s="43"/>
      <c r="O247" s="43">
        <v>75</v>
      </c>
      <c r="P247" s="48"/>
    </row>
    <row r="248" spans="1:16" s="5" customFormat="1" ht="21" customHeight="1">
      <c r="A248" s="40"/>
      <c r="B248" s="40" t="s">
        <v>117</v>
      </c>
      <c r="C248" s="40"/>
      <c r="D248" s="40"/>
      <c r="E248" s="40">
        <v>10</v>
      </c>
      <c r="F248" s="40"/>
      <c r="G248" s="40"/>
      <c r="H248" s="40"/>
      <c r="I248" s="40"/>
      <c r="J248" s="40">
        <f aca="true" t="shared" si="22" ref="J248:N248">SUM(J237:J246)</f>
        <v>4230</v>
      </c>
      <c r="K248" s="40">
        <f t="shared" si="22"/>
        <v>94</v>
      </c>
      <c r="L248" s="40">
        <f t="shared" si="22"/>
        <v>64748</v>
      </c>
      <c r="M248" s="40">
        <f t="shared" si="22"/>
        <v>45</v>
      </c>
      <c r="N248" s="40">
        <f t="shared" si="22"/>
        <v>15335</v>
      </c>
      <c r="O248" s="40">
        <f>SUM(O237:O247)</f>
        <v>174</v>
      </c>
      <c r="P248" s="40"/>
    </row>
    <row r="249" spans="1:16" s="4" customFormat="1" ht="21" customHeight="1">
      <c r="A249" s="14" t="s">
        <v>487</v>
      </c>
      <c r="B249" s="37">
        <v>1</v>
      </c>
      <c r="C249" s="15" t="s">
        <v>488</v>
      </c>
      <c r="D249" s="15" t="s">
        <v>20</v>
      </c>
      <c r="E249" s="15">
        <v>1</v>
      </c>
      <c r="F249" s="15" t="s">
        <v>489</v>
      </c>
      <c r="G249" s="15"/>
      <c r="H249" s="15" t="s">
        <v>490</v>
      </c>
      <c r="I249" s="66" t="s">
        <v>491</v>
      </c>
      <c r="J249" s="15">
        <v>1620</v>
      </c>
      <c r="K249" s="15">
        <v>36</v>
      </c>
      <c r="L249" s="15">
        <v>18000</v>
      </c>
      <c r="M249" s="15">
        <v>50</v>
      </c>
      <c r="N249" s="15">
        <v>3700</v>
      </c>
      <c r="O249" s="15">
        <v>59</v>
      </c>
      <c r="P249" s="47">
        <v>43070</v>
      </c>
    </row>
    <row r="250" spans="1:16" s="4" customFormat="1" ht="21" customHeight="1">
      <c r="A250" s="14"/>
      <c r="B250" s="37">
        <v>2</v>
      </c>
      <c r="C250" s="15"/>
      <c r="D250" s="15"/>
      <c r="E250" s="15">
        <v>2</v>
      </c>
      <c r="F250" s="15" t="s">
        <v>492</v>
      </c>
      <c r="G250" s="15"/>
      <c r="H250" s="15" t="s">
        <v>490</v>
      </c>
      <c r="I250" s="66" t="s">
        <v>493</v>
      </c>
      <c r="J250" s="15">
        <v>540</v>
      </c>
      <c r="K250" s="15">
        <v>12</v>
      </c>
      <c r="L250" s="15">
        <v>8000</v>
      </c>
      <c r="M250" s="15">
        <v>20</v>
      </c>
      <c r="N250" s="15">
        <v>1500</v>
      </c>
      <c r="O250" s="15">
        <v>19</v>
      </c>
      <c r="P250" s="47">
        <v>42705</v>
      </c>
    </row>
    <row r="251" spans="1:16" s="4" customFormat="1" ht="21" customHeight="1">
      <c r="A251" s="14"/>
      <c r="B251" s="37" t="s">
        <v>289</v>
      </c>
      <c r="C251" s="15"/>
      <c r="D251" s="15"/>
      <c r="E251" s="15">
        <v>3</v>
      </c>
      <c r="F251" s="15" t="s">
        <v>494</v>
      </c>
      <c r="G251" s="15"/>
      <c r="H251" s="15" t="s">
        <v>490</v>
      </c>
      <c r="I251" s="66" t="s">
        <v>495</v>
      </c>
      <c r="J251" s="15">
        <v>270</v>
      </c>
      <c r="K251" s="15">
        <v>6</v>
      </c>
      <c r="L251" s="66">
        <v>2641</v>
      </c>
      <c r="M251" s="15"/>
      <c r="N251" s="15">
        <v>300</v>
      </c>
      <c r="O251" s="15">
        <v>10</v>
      </c>
      <c r="P251" s="47">
        <v>42339</v>
      </c>
    </row>
    <row r="252" spans="1:16" s="4" customFormat="1" ht="21" customHeight="1">
      <c r="A252" s="14"/>
      <c r="B252" s="37" t="s">
        <v>181</v>
      </c>
      <c r="C252" s="15"/>
      <c r="D252" s="15"/>
      <c r="E252" s="15">
        <v>4</v>
      </c>
      <c r="F252" s="15" t="s">
        <v>496</v>
      </c>
      <c r="G252" s="15"/>
      <c r="H252" s="15" t="s">
        <v>490</v>
      </c>
      <c r="I252" s="15" t="s">
        <v>497</v>
      </c>
      <c r="J252" s="15">
        <v>315</v>
      </c>
      <c r="K252" s="15">
        <v>7</v>
      </c>
      <c r="L252" s="15">
        <v>4408</v>
      </c>
      <c r="M252" s="15"/>
      <c r="N252" s="15">
        <v>500</v>
      </c>
      <c r="O252" s="15">
        <v>12</v>
      </c>
      <c r="P252" s="47">
        <v>42492</v>
      </c>
    </row>
    <row r="253" spans="1:16" s="4" customFormat="1" ht="21" customHeight="1">
      <c r="A253" s="14"/>
      <c r="B253" s="37" t="s">
        <v>184</v>
      </c>
      <c r="C253" s="15"/>
      <c r="D253" s="15" t="s">
        <v>63</v>
      </c>
      <c r="E253" s="15">
        <v>1</v>
      </c>
      <c r="F253" s="15" t="s">
        <v>498</v>
      </c>
      <c r="G253" s="15"/>
      <c r="H253" s="15" t="s">
        <v>490</v>
      </c>
      <c r="I253" s="15" t="s">
        <v>499</v>
      </c>
      <c r="J253" s="15">
        <v>500</v>
      </c>
      <c r="K253" s="15">
        <v>10</v>
      </c>
      <c r="L253" s="15">
        <v>4200</v>
      </c>
      <c r="M253" s="15"/>
      <c r="N253" s="15">
        <v>500</v>
      </c>
      <c r="O253" s="15">
        <v>7</v>
      </c>
      <c r="P253" s="47">
        <v>42614</v>
      </c>
    </row>
    <row r="254" spans="1:16" s="4" customFormat="1" ht="21" customHeight="1">
      <c r="A254" s="14"/>
      <c r="B254" s="37" t="s">
        <v>187</v>
      </c>
      <c r="C254" s="15"/>
      <c r="D254" s="15"/>
      <c r="E254" s="15">
        <v>2</v>
      </c>
      <c r="F254" s="15" t="s">
        <v>500</v>
      </c>
      <c r="G254" s="15"/>
      <c r="H254" s="15" t="s">
        <v>490</v>
      </c>
      <c r="I254" s="15" t="s">
        <v>501</v>
      </c>
      <c r="J254" s="15">
        <v>300</v>
      </c>
      <c r="K254" s="15">
        <v>6</v>
      </c>
      <c r="L254" s="15">
        <v>7300</v>
      </c>
      <c r="M254" s="15"/>
      <c r="N254" s="15">
        <v>800</v>
      </c>
      <c r="O254" s="15">
        <v>7</v>
      </c>
      <c r="P254" s="47">
        <v>42491</v>
      </c>
    </row>
    <row r="255" spans="1:16" s="4" customFormat="1" ht="21" customHeight="1">
      <c r="A255" s="14"/>
      <c r="B255" s="37" t="s">
        <v>145</v>
      </c>
      <c r="C255" s="15"/>
      <c r="D255" s="15"/>
      <c r="E255" s="15">
        <v>3</v>
      </c>
      <c r="F255" s="15" t="s">
        <v>502</v>
      </c>
      <c r="G255" s="15"/>
      <c r="H255" s="15" t="s">
        <v>490</v>
      </c>
      <c r="I255" s="15" t="s">
        <v>503</v>
      </c>
      <c r="J255" s="15">
        <v>900</v>
      </c>
      <c r="K255" s="15">
        <v>18</v>
      </c>
      <c r="L255" s="15">
        <v>13000</v>
      </c>
      <c r="M255" s="15"/>
      <c r="N255" s="15">
        <v>1400</v>
      </c>
      <c r="O255" s="15">
        <v>47</v>
      </c>
      <c r="P255" s="47">
        <v>43070</v>
      </c>
    </row>
    <row r="256" spans="1:16" s="4" customFormat="1" ht="21" customHeight="1">
      <c r="A256" s="14"/>
      <c r="B256" s="37" t="s">
        <v>149</v>
      </c>
      <c r="C256" s="15" t="s">
        <v>504</v>
      </c>
      <c r="D256" s="15" t="s">
        <v>20</v>
      </c>
      <c r="E256" s="15">
        <v>1</v>
      </c>
      <c r="F256" s="15" t="s">
        <v>505</v>
      </c>
      <c r="G256" s="15"/>
      <c r="H256" s="15" t="s">
        <v>490</v>
      </c>
      <c r="I256" s="15" t="s">
        <v>506</v>
      </c>
      <c r="J256" s="15">
        <v>1620</v>
      </c>
      <c r="K256" s="15">
        <v>36</v>
      </c>
      <c r="L256" s="15">
        <v>20000</v>
      </c>
      <c r="M256" s="15">
        <v>70</v>
      </c>
      <c r="N256" s="15">
        <v>4300</v>
      </c>
      <c r="O256" s="15">
        <v>59</v>
      </c>
      <c r="P256" s="47">
        <v>43070</v>
      </c>
    </row>
    <row r="257" spans="1:16" s="4" customFormat="1" ht="21" customHeight="1">
      <c r="A257" s="14"/>
      <c r="B257" s="37" t="s">
        <v>152</v>
      </c>
      <c r="C257" s="15"/>
      <c r="D257" s="15"/>
      <c r="E257" s="15">
        <v>2</v>
      </c>
      <c r="F257" s="15" t="s">
        <v>507</v>
      </c>
      <c r="G257" s="15"/>
      <c r="H257" s="15" t="s">
        <v>490</v>
      </c>
      <c r="I257" s="66" t="s">
        <v>508</v>
      </c>
      <c r="J257" s="15">
        <v>810</v>
      </c>
      <c r="K257" s="15">
        <v>18</v>
      </c>
      <c r="L257" s="15">
        <v>8000</v>
      </c>
      <c r="M257" s="15">
        <v>36</v>
      </c>
      <c r="N257" s="15">
        <v>2100</v>
      </c>
      <c r="O257" s="15">
        <v>14</v>
      </c>
      <c r="P257" s="47">
        <v>42705</v>
      </c>
    </row>
    <row r="258" spans="1:16" s="4" customFormat="1" ht="21" customHeight="1">
      <c r="A258" s="14"/>
      <c r="B258" s="37" t="s">
        <v>155</v>
      </c>
      <c r="C258" s="15"/>
      <c r="D258" s="67" t="s">
        <v>164</v>
      </c>
      <c r="E258" s="15">
        <v>1</v>
      </c>
      <c r="F258" s="15" t="s">
        <v>509</v>
      </c>
      <c r="G258" s="15" t="s">
        <v>166</v>
      </c>
      <c r="H258" s="15" t="s">
        <v>490</v>
      </c>
      <c r="I258" s="15" t="s">
        <v>510</v>
      </c>
      <c r="J258" s="15">
        <v>1080</v>
      </c>
      <c r="K258" s="15">
        <v>24</v>
      </c>
      <c r="L258" s="15">
        <v>6000</v>
      </c>
      <c r="M258" s="15">
        <v>40</v>
      </c>
      <c r="N258" s="15">
        <v>1200</v>
      </c>
      <c r="O258" s="15">
        <v>40</v>
      </c>
      <c r="P258" s="47">
        <v>43070</v>
      </c>
    </row>
    <row r="259" spans="1:16" s="4" customFormat="1" ht="21" customHeight="1">
      <c r="A259" s="14"/>
      <c r="B259" s="37"/>
      <c r="C259" s="15"/>
      <c r="D259" s="67"/>
      <c r="E259" s="15"/>
      <c r="F259" s="15"/>
      <c r="G259" s="15" t="s">
        <v>169</v>
      </c>
      <c r="H259" s="15" t="s">
        <v>490</v>
      </c>
      <c r="I259" s="15" t="s">
        <v>510</v>
      </c>
      <c r="J259" s="15">
        <v>900</v>
      </c>
      <c r="K259" s="15">
        <v>18</v>
      </c>
      <c r="L259" s="15">
        <v>6000</v>
      </c>
      <c r="M259" s="15">
        <v>60</v>
      </c>
      <c r="N259" s="15">
        <v>2800</v>
      </c>
      <c r="O259" s="15">
        <v>47</v>
      </c>
      <c r="P259" s="47"/>
    </row>
    <row r="260" spans="1:16" s="4" customFormat="1" ht="21" customHeight="1">
      <c r="A260" s="14"/>
      <c r="B260" s="37"/>
      <c r="C260" s="15"/>
      <c r="D260" s="15"/>
      <c r="E260" s="15"/>
      <c r="F260" s="20" t="s">
        <v>116</v>
      </c>
      <c r="G260" s="15"/>
      <c r="H260" s="15"/>
      <c r="I260" s="15"/>
      <c r="J260" s="15"/>
      <c r="K260" s="15"/>
      <c r="L260" s="15"/>
      <c r="M260" s="15"/>
      <c r="N260" s="15"/>
      <c r="O260" s="15">
        <v>120</v>
      </c>
      <c r="P260" s="47"/>
    </row>
    <row r="261" spans="1:16" s="5" customFormat="1" ht="21" customHeight="1">
      <c r="A261" s="14"/>
      <c r="B261" s="14" t="s">
        <v>117</v>
      </c>
      <c r="C261" s="14"/>
      <c r="D261" s="14"/>
      <c r="E261" s="14">
        <v>10</v>
      </c>
      <c r="F261" s="14"/>
      <c r="G261" s="14"/>
      <c r="H261" s="14"/>
      <c r="I261" s="14"/>
      <c r="J261" s="14">
        <f aca="true" t="shared" si="23" ref="J261:N261">SUM(J249:J259)</f>
        <v>8855</v>
      </c>
      <c r="K261" s="14">
        <f t="shared" si="23"/>
        <v>191</v>
      </c>
      <c r="L261" s="14">
        <f t="shared" si="23"/>
        <v>97549</v>
      </c>
      <c r="M261" s="14">
        <f t="shared" si="23"/>
        <v>276</v>
      </c>
      <c r="N261" s="14">
        <f t="shared" si="23"/>
        <v>19100</v>
      </c>
      <c r="O261" s="14">
        <f>SUM(O249:O260)</f>
        <v>441</v>
      </c>
      <c r="P261" s="14"/>
    </row>
    <row r="262" spans="1:16" s="5" customFormat="1" ht="21" customHeight="1">
      <c r="A262" s="14" t="s">
        <v>511</v>
      </c>
      <c r="B262" s="14"/>
      <c r="C262" s="14"/>
      <c r="D262" s="14"/>
      <c r="E262" s="14"/>
      <c r="F262" s="20" t="s">
        <v>116</v>
      </c>
      <c r="G262" s="14"/>
      <c r="H262" s="14"/>
      <c r="I262" s="14"/>
      <c r="J262" s="14"/>
      <c r="K262" s="14"/>
      <c r="L262" s="14"/>
      <c r="M262" s="14"/>
      <c r="N262" s="14"/>
      <c r="O262" s="14">
        <v>20</v>
      </c>
      <c r="P262" s="14"/>
    </row>
    <row r="263" spans="1:16" s="5" customFormat="1" ht="21" customHeight="1">
      <c r="A263" s="68"/>
      <c r="B263" s="68" t="s">
        <v>512</v>
      </c>
      <c r="C263" s="68"/>
      <c r="D263" s="68"/>
      <c r="E263" s="68">
        <f>E127+E137+E147+E157+E196+E205+E223+E236+E248+E261</f>
        <v>113</v>
      </c>
      <c r="F263" s="68"/>
      <c r="G263" s="68"/>
      <c r="H263" s="68"/>
      <c r="I263" s="68"/>
      <c r="J263" s="68">
        <f aca="true" t="shared" si="24" ref="J263:N263">J127+J137+J147+J157+J196+J205+J223+J236+J248+J261</f>
        <v>119700</v>
      </c>
      <c r="K263" s="68">
        <f t="shared" si="24"/>
        <v>2550</v>
      </c>
      <c r="L263" s="68">
        <f t="shared" si="24"/>
        <v>1687864</v>
      </c>
      <c r="M263" s="68">
        <f t="shared" si="24"/>
        <v>4532</v>
      </c>
      <c r="N263" s="68">
        <f t="shared" si="24"/>
        <v>340722</v>
      </c>
      <c r="O263" s="68">
        <f>O127+O137+O147+O157+O196+O205+O223+O236+O248+O261+O262</f>
        <v>6210</v>
      </c>
      <c r="P263" s="68"/>
    </row>
    <row r="264" spans="1:16" s="7" customFormat="1" ht="21" customHeight="1">
      <c r="A264" s="14" t="s">
        <v>513</v>
      </c>
      <c r="B264" s="14"/>
      <c r="C264" s="14"/>
      <c r="D264" s="14"/>
      <c r="E264" s="69">
        <f>E263+C119</f>
        <v>204</v>
      </c>
      <c r="F264" s="69"/>
      <c r="G264" s="69"/>
      <c r="H264" s="69"/>
      <c r="I264" s="69"/>
      <c r="J264" s="69">
        <f aca="true" t="shared" si="25" ref="J264:O264">J263+J119</f>
        <v>241820</v>
      </c>
      <c r="K264" s="69">
        <f t="shared" si="25"/>
        <v>5154</v>
      </c>
      <c r="L264" s="69">
        <f t="shared" si="25"/>
        <v>3396080</v>
      </c>
      <c r="M264" s="69">
        <f t="shared" si="25"/>
        <v>7365.584363223794</v>
      </c>
      <c r="N264" s="69">
        <f t="shared" si="25"/>
        <v>645903.74</v>
      </c>
      <c r="O264" s="69">
        <f t="shared" si="25"/>
        <v>10936</v>
      </c>
      <c r="P264" s="69"/>
    </row>
  </sheetData>
  <sheetProtection/>
  <mergeCells count="451">
    <mergeCell ref="B1:P1"/>
    <mergeCell ref="B2:F2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8:G48"/>
    <mergeCell ref="F49:G49"/>
    <mergeCell ref="F50:G50"/>
    <mergeCell ref="F51:G51"/>
    <mergeCell ref="F52:G52"/>
    <mergeCell ref="F53:G53"/>
    <mergeCell ref="F54:G54"/>
    <mergeCell ref="F55:G55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71:G71"/>
    <mergeCell ref="F73:G73"/>
    <mergeCell ref="F74:G74"/>
    <mergeCell ref="F75:G75"/>
    <mergeCell ref="F76:G76"/>
    <mergeCell ref="F77:G77"/>
    <mergeCell ref="F78:G78"/>
    <mergeCell ref="F79:G79"/>
    <mergeCell ref="F84:G84"/>
    <mergeCell ref="F85:G85"/>
    <mergeCell ref="F86:G86"/>
    <mergeCell ref="F87:G87"/>
    <mergeCell ref="F88:G88"/>
    <mergeCell ref="F89:G89"/>
    <mergeCell ref="F98:G98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B127:D127"/>
    <mergeCell ref="F127:G127"/>
    <mergeCell ref="F128:G128"/>
    <mergeCell ref="F129:G129"/>
    <mergeCell ref="F130:G130"/>
    <mergeCell ref="F131:G131"/>
    <mergeCell ref="F132:G132"/>
    <mergeCell ref="F133:G133"/>
    <mergeCell ref="F135:G135"/>
    <mergeCell ref="B137:D137"/>
    <mergeCell ref="F137:G137"/>
    <mergeCell ref="F138:G138"/>
    <mergeCell ref="F139:G139"/>
    <mergeCell ref="F140:G140"/>
    <mergeCell ref="F141:G141"/>
    <mergeCell ref="F142:G142"/>
    <mergeCell ref="F145:G145"/>
    <mergeCell ref="B147:D147"/>
    <mergeCell ref="F147:G147"/>
    <mergeCell ref="F148:G148"/>
    <mergeCell ref="F151:G151"/>
    <mergeCell ref="F152:G152"/>
    <mergeCell ref="F153:G153"/>
    <mergeCell ref="F154:G154"/>
    <mergeCell ref="F155:G155"/>
    <mergeCell ref="B157:D157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93:G193"/>
    <mergeCell ref="F194:G194"/>
    <mergeCell ref="B196:D196"/>
    <mergeCell ref="F196:G196"/>
    <mergeCell ref="F197:G197"/>
    <mergeCell ref="F198:G198"/>
    <mergeCell ref="F199:G199"/>
    <mergeCell ref="B205:D205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B223:D223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B236:D236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B248:D248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B261:D261"/>
    <mergeCell ref="F261:G261"/>
    <mergeCell ref="B263:D263"/>
    <mergeCell ref="F263:G263"/>
    <mergeCell ref="A264:D264"/>
    <mergeCell ref="F264:G264"/>
    <mergeCell ref="A3:A4"/>
    <mergeCell ref="A5:A48"/>
    <mergeCell ref="A49:A57"/>
    <mergeCell ref="A58:A73"/>
    <mergeCell ref="A74:A100"/>
    <mergeCell ref="A101:A118"/>
    <mergeCell ref="A120:A127"/>
    <mergeCell ref="A128:A137"/>
    <mergeCell ref="A138:A147"/>
    <mergeCell ref="A148:A157"/>
    <mergeCell ref="A158:A196"/>
    <mergeCell ref="A197:A205"/>
    <mergeCell ref="A206:A223"/>
    <mergeCell ref="A224:A236"/>
    <mergeCell ref="A237:A248"/>
    <mergeCell ref="A249:A261"/>
    <mergeCell ref="B3:B4"/>
    <mergeCell ref="B80:B81"/>
    <mergeCell ref="B82:B83"/>
    <mergeCell ref="B90:B91"/>
    <mergeCell ref="B92:B93"/>
    <mergeCell ref="B94:B95"/>
    <mergeCell ref="B96:B97"/>
    <mergeCell ref="B143:B144"/>
    <mergeCell ref="B149:B150"/>
    <mergeCell ref="B189:B190"/>
    <mergeCell ref="B191:B192"/>
    <mergeCell ref="B200:B201"/>
    <mergeCell ref="B202:B203"/>
    <mergeCell ref="B218:B219"/>
    <mergeCell ref="B220:B221"/>
    <mergeCell ref="B258:B259"/>
    <mergeCell ref="C3:C4"/>
    <mergeCell ref="C5:C34"/>
    <mergeCell ref="C35:C46"/>
    <mergeCell ref="C49:C55"/>
    <mergeCell ref="C58:C62"/>
    <mergeCell ref="C63:C71"/>
    <mergeCell ref="C74:C85"/>
    <mergeCell ref="C86:C98"/>
    <mergeCell ref="C101:C107"/>
    <mergeCell ref="C108:C116"/>
    <mergeCell ref="C120:C121"/>
    <mergeCell ref="C122:C125"/>
    <mergeCell ref="C128:C129"/>
    <mergeCell ref="C130:C135"/>
    <mergeCell ref="C138:C139"/>
    <mergeCell ref="C140:C145"/>
    <mergeCell ref="C148:C150"/>
    <mergeCell ref="C151:C155"/>
    <mergeCell ref="C158:C179"/>
    <mergeCell ref="C180:C194"/>
    <mergeCell ref="C198:C203"/>
    <mergeCell ref="C206:C213"/>
    <mergeCell ref="C214:C221"/>
    <mergeCell ref="C224:C228"/>
    <mergeCell ref="C229:C234"/>
    <mergeCell ref="C237:C245"/>
    <mergeCell ref="C249:C255"/>
    <mergeCell ref="C256:C259"/>
    <mergeCell ref="D3:D4"/>
    <mergeCell ref="D5:D25"/>
    <mergeCell ref="D26:D33"/>
    <mergeCell ref="D35:D41"/>
    <mergeCell ref="D42:D45"/>
    <mergeCell ref="D49:D55"/>
    <mergeCell ref="D58:D61"/>
    <mergeCell ref="D63:D67"/>
    <mergeCell ref="D69:D70"/>
    <mergeCell ref="D74:D77"/>
    <mergeCell ref="D78:D79"/>
    <mergeCell ref="D80:D83"/>
    <mergeCell ref="D84:D85"/>
    <mergeCell ref="D86:D88"/>
    <mergeCell ref="D90:D97"/>
    <mergeCell ref="D101:D104"/>
    <mergeCell ref="D105:D107"/>
    <mergeCell ref="D108:D112"/>
    <mergeCell ref="D113:D116"/>
    <mergeCell ref="D120:D121"/>
    <mergeCell ref="D122:D123"/>
    <mergeCell ref="D124:D125"/>
    <mergeCell ref="D128:D129"/>
    <mergeCell ref="D130:D133"/>
    <mergeCell ref="D140:D142"/>
    <mergeCell ref="D143:D144"/>
    <mergeCell ref="D149:D150"/>
    <mergeCell ref="D151:D152"/>
    <mergeCell ref="D153:D155"/>
    <mergeCell ref="D158:D172"/>
    <mergeCell ref="D173:D179"/>
    <mergeCell ref="D180:D186"/>
    <mergeCell ref="D187:D188"/>
    <mergeCell ref="D189:D192"/>
    <mergeCell ref="D193:D194"/>
    <mergeCell ref="D198:D199"/>
    <mergeCell ref="D200:D203"/>
    <mergeCell ref="D206:D213"/>
    <mergeCell ref="D214:D217"/>
    <mergeCell ref="D218:D221"/>
    <mergeCell ref="D224:D226"/>
    <mergeCell ref="D227:D228"/>
    <mergeCell ref="D229:D232"/>
    <mergeCell ref="D237:D244"/>
    <mergeCell ref="D249:D252"/>
    <mergeCell ref="D253:D255"/>
    <mergeCell ref="D256:D257"/>
    <mergeCell ref="D258:D259"/>
    <mergeCell ref="E3:E4"/>
    <mergeCell ref="E69:E70"/>
    <mergeCell ref="E80:E81"/>
    <mergeCell ref="E82:E83"/>
    <mergeCell ref="E90:E91"/>
    <mergeCell ref="E92:E93"/>
    <mergeCell ref="E94:E95"/>
    <mergeCell ref="E96:E97"/>
    <mergeCell ref="E113:E114"/>
    <mergeCell ref="E115:E116"/>
    <mergeCell ref="E143:E144"/>
    <mergeCell ref="E149:E150"/>
    <mergeCell ref="E189:E190"/>
    <mergeCell ref="E191:E192"/>
    <mergeCell ref="E200:E201"/>
    <mergeCell ref="E202:E203"/>
    <mergeCell ref="E218:E219"/>
    <mergeCell ref="E220:E221"/>
    <mergeCell ref="E258:E259"/>
    <mergeCell ref="F69:F70"/>
    <mergeCell ref="F80:F81"/>
    <mergeCell ref="F82:F83"/>
    <mergeCell ref="F90:F91"/>
    <mergeCell ref="F92:F93"/>
    <mergeCell ref="F94:F95"/>
    <mergeCell ref="F96:F97"/>
    <mergeCell ref="F113:F114"/>
    <mergeCell ref="F115:F116"/>
    <mergeCell ref="F143:F144"/>
    <mergeCell ref="F149:F150"/>
    <mergeCell ref="F189:F190"/>
    <mergeCell ref="F191:F192"/>
    <mergeCell ref="F200:F201"/>
    <mergeCell ref="F202:F203"/>
    <mergeCell ref="F218:F219"/>
    <mergeCell ref="F220:F221"/>
    <mergeCell ref="F258:F259"/>
    <mergeCell ref="H3:H4"/>
    <mergeCell ref="H80:H81"/>
    <mergeCell ref="H82:H83"/>
    <mergeCell ref="H90:H91"/>
    <mergeCell ref="H92:H93"/>
    <mergeCell ref="H94:H95"/>
    <mergeCell ref="H96:H97"/>
    <mergeCell ref="H143:H144"/>
    <mergeCell ref="H189:H190"/>
    <mergeCell ref="H191:H192"/>
    <mergeCell ref="H200:H201"/>
    <mergeCell ref="H202:H203"/>
    <mergeCell ref="I3:I4"/>
    <mergeCell ref="I80:I81"/>
    <mergeCell ref="I82:I83"/>
    <mergeCell ref="I90:I91"/>
    <mergeCell ref="I92:I93"/>
    <mergeCell ref="I94:I95"/>
    <mergeCell ref="I96:I97"/>
    <mergeCell ref="I143:I144"/>
    <mergeCell ref="I189:I190"/>
    <mergeCell ref="I191:I192"/>
    <mergeCell ref="I200:I201"/>
    <mergeCell ref="I202:I203"/>
    <mergeCell ref="I218:I219"/>
    <mergeCell ref="I220:I221"/>
    <mergeCell ref="J3:J4"/>
    <mergeCell ref="K3:K4"/>
    <mergeCell ref="L3:L4"/>
    <mergeCell ref="L80:L81"/>
    <mergeCell ref="L90:L91"/>
    <mergeCell ref="L92:L93"/>
    <mergeCell ref="L94:L95"/>
    <mergeCell ref="L96:L97"/>
    <mergeCell ref="L189:L190"/>
    <mergeCell ref="L191:L192"/>
    <mergeCell ref="L200:L201"/>
    <mergeCell ref="L202:L203"/>
    <mergeCell ref="L218:L219"/>
    <mergeCell ref="L220:L221"/>
    <mergeCell ref="M3:M4"/>
    <mergeCell ref="M80:M81"/>
    <mergeCell ref="M90:M91"/>
    <mergeCell ref="M92:M93"/>
    <mergeCell ref="M94:M95"/>
    <mergeCell ref="M96:M97"/>
    <mergeCell ref="M189:M190"/>
    <mergeCell ref="M191:M192"/>
    <mergeCell ref="M200:M201"/>
    <mergeCell ref="M202:M203"/>
    <mergeCell ref="M218:M219"/>
    <mergeCell ref="M220:M221"/>
    <mergeCell ref="N3:N4"/>
    <mergeCell ref="N80:N81"/>
    <mergeCell ref="N90:N91"/>
    <mergeCell ref="N92:N93"/>
    <mergeCell ref="N94:N95"/>
    <mergeCell ref="N96:N97"/>
    <mergeCell ref="N189:N190"/>
    <mergeCell ref="N191:N192"/>
    <mergeCell ref="N200:N201"/>
    <mergeCell ref="N202:N203"/>
    <mergeCell ref="N218:N219"/>
    <mergeCell ref="N220:N221"/>
    <mergeCell ref="O3:O4"/>
    <mergeCell ref="O189:O190"/>
    <mergeCell ref="O191:O192"/>
    <mergeCell ref="O200:O201"/>
    <mergeCell ref="O202:O203"/>
    <mergeCell ref="O218:O219"/>
    <mergeCell ref="O220:O221"/>
    <mergeCell ref="P3:P4"/>
    <mergeCell ref="P80:P81"/>
    <mergeCell ref="P90:P91"/>
    <mergeCell ref="P92:P93"/>
    <mergeCell ref="P94:P95"/>
    <mergeCell ref="P96:P97"/>
    <mergeCell ref="P189:P190"/>
    <mergeCell ref="P191:P192"/>
    <mergeCell ref="P200:P201"/>
    <mergeCell ref="P202:P203"/>
    <mergeCell ref="P218:P219"/>
    <mergeCell ref="P220:P221"/>
    <mergeCell ref="P258:P259"/>
    <mergeCell ref="F3:G4"/>
  </mergeCells>
  <printOptions/>
  <pageMargins left="0.94" right="0.75" top="0.59" bottom="0.59" header="0.51" footer="0.31"/>
  <pageSetup fitToHeight="0" fitToWidth="1" horizontalDpi="600" verticalDpi="600" orientation="landscape" paperSize="8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2015-10-30T04:26:10Z</cp:lastPrinted>
  <dcterms:created xsi:type="dcterms:W3CDTF">2015-10-20T10:35:21Z</dcterms:created>
  <dcterms:modified xsi:type="dcterms:W3CDTF">2015-12-23T00:56:59Z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