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795" activeTab="0"/>
  </bookViews>
  <sheets>
    <sheet name="语文" sheetId="1" r:id="rId1"/>
    <sheet name="数学" sheetId="2" r:id="rId2"/>
    <sheet name="英语" sheetId="3" r:id="rId3"/>
    <sheet name="幼师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<sst xmlns="http://schemas.openxmlformats.org/spreadsheetml/2006/main" count="355" uniqueCount="337">
  <si>
    <t>370923198602010016</t>
  </si>
  <si>
    <t>370923198305253468</t>
  </si>
  <si>
    <t>370923198603031281</t>
  </si>
  <si>
    <t>370923199002072824</t>
  </si>
  <si>
    <t>370923198111022848</t>
  </si>
  <si>
    <t>370923198411180338</t>
  </si>
  <si>
    <t>37092319881104452X</t>
  </si>
  <si>
    <t>37092319900303394X</t>
  </si>
  <si>
    <t>370923199010282522</t>
  </si>
  <si>
    <t>37092319870326252X</t>
  </si>
  <si>
    <t>370923198609230345</t>
  </si>
  <si>
    <t>37092319911021392X</t>
  </si>
  <si>
    <t>370923198901100425</t>
  </si>
  <si>
    <t>37092319920215252X</t>
  </si>
  <si>
    <t>370923198911191922</t>
  </si>
  <si>
    <t>370923198711100643</t>
  </si>
  <si>
    <t>372925198401243969</t>
  </si>
  <si>
    <t>37092319900503062X</t>
  </si>
  <si>
    <t>370923198908020321</t>
  </si>
  <si>
    <t>370923198404040628</t>
  </si>
  <si>
    <t>370923198709121920</t>
  </si>
  <si>
    <t>370832198811060942</t>
  </si>
  <si>
    <t>考号</t>
  </si>
  <si>
    <t>20140101</t>
  </si>
  <si>
    <t>20140203</t>
  </si>
  <si>
    <t>20140212</t>
  </si>
  <si>
    <t>20140213</t>
  </si>
  <si>
    <t>20140218</t>
  </si>
  <si>
    <t>20140219</t>
  </si>
  <si>
    <t>20140221</t>
  </si>
  <si>
    <t>20140227</t>
  </si>
  <si>
    <t>20140301</t>
  </si>
  <si>
    <t>20140313</t>
  </si>
  <si>
    <t>20140319</t>
  </si>
  <si>
    <t>20140323</t>
  </si>
  <si>
    <t>20140327</t>
  </si>
  <si>
    <t>20140330</t>
  </si>
  <si>
    <t>20140401</t>
  </si>
  <si>
    <t>20140414</t>
  </si>
  <si>
    <t>20140421</t>
  </si>
  <si>
    <t>20140428</t>
  </si>
  <si>
    <t>20140501</t>
  </si>
  <si>
    <t>20140510</t>
  </si>
  <si>
    <t>20140513</t>
  </si>
  <si>
    <t>20140516</t>
  </si>
  <si>
    <t>20140617</t>
  </si>
  <si>
    <t>20140618</t>
  </si>
  <si>
    <t>20140625</t>
  </si>
  <si>
    <t>20140711</t>
  </si>
  <si>
    <t>20140713</t>
  </si>
  <si>
    <t>20140721</t>
  </si>
  <si>
    <t>20140728</t>
  </si>
  <si>
    <t>20140803</t>
  </si>
  <si>
    <t>20140805</t>
  </si>
  <si>
    <t>20140808</t>
  </si>
  <si>
    <t>20140813</t>
  </si>
  <si>
    <t>20140819</t>
  </si>
  <si>
    <t>20140821</t>
  </si>
  <si>
    <t>20140829</t>
  </si>
  <si>
    <t>20140832</t>
  </si>
  <si>
    <t>20140920</t>
  </si>
  <si>
    <t>20141006</t>
  </si>
  <si>
    <t>20141012</t>
  </si>
  <si>
    <t>20141016</t>
  </si>
  <si>
    <t>20141019</t>
  </si>
  <si>
    <t>20141025</t>
  </si>
  <si>
    <t>20141104</t>
  </si>
  <si>
    <t>20141106</t>
  </si>
  <si>
    <t>20141108</t>
  </si>
  <si>
    <t>20141114</t>
  </si>
  <si>
    <t>20141116</t>
  </si>
  <si>
    <t>20141122</t>
  </si>
  <si>
    <t>20141130</t>
  </si>
  <si>
    <t>20141202</t>
  </si>
  <si>
    <t>20141207</t>
  </si>
  <si>
    <t>20141212</t>
  </si>
  <si>
    <t>20141218</t>
  </si>
  <si>
    <t>20141219</t>
  </si>
  <si>
    <t>20141220</t>
  </si>
  <si>
    <t>20141221</t>
  </si>
  <si>
    <t>20141222</t>
  </si>
  <si>
    <t>20141307</t>
  </si>
  <si>
    <t>20141308</t>
  </si>
  <si>
    <t>20141320</t>
  </si>
  <si>
    <t>20141332</t>
  </si>
  <si>
    <t>20141403</t>
  </si>
  <si>
    <t>20141409</t>
  </si>
  <si>
    <t>20141414</t>
  </si>
  <si>
    <t>20141419</t>
  </si>
  <si>
    <t>20141427</t>
  </si>
  <si>
    <t>20141428</t>
  </si>
  <si>
    <t>20141429</t>
  </si>
  <si>
    <t>20141514</t>
  </si>
  <si>
    <t>20141521</t>
  </si>
  <si>
    <t>20141622</t>
  </si>
  <si>
    <t>20141704</t>
  </si>
  <si>
    <t>20141715</t>
  </si>
  <si>
    <t>20141716</t>
  </si>
  <si>
    <t>20141717</t>
  </si>
  <si>
    <t>20141808</t>
  </si>
  <si>
    <t>20141809</t>
  </si>
  <si>
    <t>20141812</t>
  </si>
  <si>
    <t>20141815</t>
  </si>
  <si>
    <t>20141819</t>
  </si>
  <si>
    <t>20141824</t>
  </si>
  <si>
    <t>20141912</t>
  </si>
  <si>
    <t>20141913</t>
  </si>
  <si>
    <t>20141917</t>
  </si>
  <si>
    <t>20141921</t>
  </si>
  <si>
    <t>20141927</t>
  </si>
  <si>
    <t>20141929</t>
  </si>
  <si>
    <t>20142008</t>
  </si>
  <si>
    <t>20142016</t>
  </si>
  <si>
    <t>20142104</t>
  </si>
  <si>
    <t>20142116</t>
  </si>
  <si>
    <t>20142120</t>
  </si>
  <si>
    <t>20142201</t>
  </si>
  <si>
    <t>20142210</t>
  </si>
  <si>
    <t>20142223</t>
  </si>
  <si>
    <t>20142224</t>
  </si>
  <si>
    <t>20142230</t>
  </si>
  <si>
    <t>20142313</t>
  </si>
  <si>
    <t>20142314</t>
  </si>
  <si>
    <t>20142321</t>
  </si>
  <si>
    <t>20142322</t>
  </si>
  <si>
    <t>20142327</t>
  </si>
  <si>
    <t>20142330</t>
  </si>
  <si>
    <t>20142401</t>
  </si>
  <si>
    <t>20142407</t>
  </si>
  <si>
    <t>20142413</t>
  </si>
  <si>
    <t>20142414</t>
  </si>
  <si>
    <t>20142417</t>
  </si>
  <si>
    <t>20142421</t>
  </si>
  <si>
    <t>20142426</t>
  </si>
  <si>
    <t>20142510</t>
  </si>
  <si>
    <t>20142511</t>
  </si>
  <si>
    <t>20142514</t>
  </si>
  <si>
    <t>20142520</t>
  </si>
  <si>
    <t>20142521</t>
  </si>
  <si>
    <t>20142525</t>
  </si>
  <si>
    <t>20142529</t>
  </si>
  <si>
    <t>20142604</t>
  </si>
  <si>
    <t>20142608</t>
  </si>
  <si>
    <t>20142611</t>
  </si>
  <si>
    <t>20142618</t>
  </si>
  <si>
    <t>20142619</t>
  </si>
  <si>
    <t>20142624</t>
  </si>
  <si>
    <t>20142626</t>
  </si>
  <si>
    <t>20142715</t>
  </si>
  <si>
    <t>20142719</t>
  </si>
  <si>
    <t>20142722</t>
  </si>
  <si>
    <t>20142723</t>
  </si>
  <si>
    <t>姓名</t>
  </si>
  <si>
    <t>李艳</t>
  </si>
  <si>
    <t>刘德建</t>
  </si>
  <si>
    <t>牛冉</t>
  </si>
  <si>
    <t>陈秀真</t>
  </si>
  <si>
    <t>李红迪</t>
  </si>
  <si>
    <t>颜丽郡</t>
  </si>
  <si>
    <t>郭玲芝</t>
  </si>
  <si>
    <t>牛潇丽</t>
  </si>
  <si>
    <t>赵秀菊</t>
  </si>
  <si>
    <t>马玉倩</t>
  </si>
  <si>
    <t>马琳琳</t>
  </si>
  <si>
    <t>李慧</t>
  </si>
  <si>
    <t>高鲁宁</t>
  </si>
  <si>
    <t>任慧</t>
  </si>
  <si>
    <t>刘孟媛</t>
  </si>
  <si>
    <t>张敏</t>
  </si>
  <si>
    <t>张璇</t>
  </si>
  <si>
    <t>侯淑霞</t>
  </si>
  <si>
    <t>徐苛苛</t>
  </si>
  <si>
    <t>王玉顺</t>
  </si>
  <si>
    <t>王琳琳</t>
  </si>
  <si>
    <t>邹聪</t>
  </si>
  <si>
    <t>马军</t>
  </si>
  <si>
    <t>孙秀芹</t>
  </si>
  <si>
    <t>孙亚楠</t>
  </si>
  <si>
    <t>王广英</t>
  </si>
  <si>
    <t>魏玉杰</t>
  </si>
  <si>
    <t>解晓倩</t>
  </si>
  <si>
    <t>李西慧</t>
  </si>
  <si>
    <t>张青海</t>
  </si>
  <si>
    <t>吴瑞祥</t>
  </si>
  <si>
    <t>廖雪蕾</t>
  </si>
  <si>
    <t>贾慧</t>
  </si>
  <si>
    <t>张婧</t>
  </si>
  <si>
    <t>魏丽娜</t>
  </si>
  <si>
    <t>李玉荣</t>
  </si>
  <si>
    <t>程玲</t>
  </si>
  <si>
    <t>郭常金</t>
  </si>
  <si>
    <t>李祥东</t>
  </si>
  <si>
    <t>尚燕</t>
  </si>
  <si>
    <t>薛海云</t>
  </si>
  <si>
    <t>王广峰</t>
  </si>
  <si>
    <t>秦园园</t>
  </si>
  <si>
    <t>张静</t>
  </si>
  <si>
    <t>桑利园</t>
  </si>
  <si>
    <t>刘瑞</t>
  </si>
  <si>
    <t>展恩兰</t>
  </si>
  <si>
    <t>丁宝云</t>
  </si>
  <si>
    <t>李海宾</t>
  </si>
  <si>
    <t>李志腾</t>
  </si>
  <si>
    <t>王淑梅</t>
  </si>
  <si>
    <t>胡静静</t>
  </si>
  <si>
    <t>王岩</t>
  </si>
  <si>
    <t>王凯</t>
  </si>
  <si>
    <t>何丽宁</t>
  </si>
  <si>
    <t>马海霞</t>
  </si>
  <si>
    <t>张培培</t>
  </si>
  <si>
    <t>孟稳稳</t>
  </si>
  <si>
    <t>郭新</t>
  </si>
  <si>
    <t>井伟娜</t>
  </si>
  <si>
    <t>苏友燕</t>
  </si>
  <si>
    <t>吴风娟</t>
  </si>
  <si>
    <t>肖暖</t>
  </si>
  <si>
    <t>肖灵芝</t>
  </si>
  <si>
    <t>陈蒿</t>
  </si>
  <si>
    <t>曹艳</t>
  </si>
  <si>
    <t>王雪</t>
  </si>
  <si>
    <t>王丽</t>
  </si>
  <si>
    <t>柳彦丽</t>
  </si>
  <si>
    <t>陈肖敬</t>
  </si>
  <si>
    <t>马骁龙</t>
  </si>
  <si>
    <t>瞿慧慧</t>
  </si>
  <si>
    <t>任淑恒</t>
  </si>
  <si>
    <t>陈晨</t>
  </si>
  <si>
    <t>刘腾腾</t>
  </si>
  <si>
    <t>李敏敏</t>
  </si>
  <si>
    <t>张丽华</t>
  </si>
  <si>
    <t>周长荣</t>
  </si>
  <si>
    <t>王兴运</t>
  </si>
  <si>
    <t>李安静</t>
  </si>
  <si>
    <t>于寅莉</t>
  </si>
  <si>
    <t>赵俭倩</t>
  </si>
  <si>
    <t>刘瑞环</t>
  </si>
  <si>
    <t>侯新会</t>
  </si>
  <si>
    <t>张德凤</t>
  </si>
  <si>
    <t>张淑青</t>
  </si>
  <si>
    <t>刘燕君</t>
  </si>
  <si>
    <t>唐燕秋</t>
  </si>
  <si>
    <t>郭道花</t>
  </si>
  <si>
    <t>贾秀娟</t>
  </si>
  <si>
    <t>窦晓杰</t>
  </si>
  <si>
    <t>丁燕平</t>
  </si>
  <si>
    <t>刘燕</t>
  </si>
  <si>
    <t>井丽娜</t>
  </si>
  <si>
    <t>郑雯雯</t>
  </si>
  <si>
    <t>彭文英</t>
  </si>
  <si>
    <t>陈丽娟</t>
  </si>
  <si>
    <t>陈灵敏</t>
  </si>
  <si>
    <t>井立超</t>
  </si>
  <si>
    <t>熊慧君</t>
  </si>
  <si>
    <t>孙树成</t>
  </si>
  <si>
    <t>孟云</t>
  </si>
  <si>
    <t>屈慧慧</t>
  </si>
  <si>
    <t>韩丙雪</t>
  </si>
  <si>
    <t>岳静</t>
  </si>
  <si>
    <t>徐元杰</t>
  </si>
  <si>
    <t>张葱</t>
  </si>
  <si>
    <t>许洪娟</t>
  </si>
  <si>
    <t>杨倩</t>
  </si>
  <si>
    <t>刘文文</t>
  </si>
  <si>
    <t>李蒙</t>
  </si>
  <si>
    <t>丁伟宁</t>
  </si>
  <si>
    <t>林淑彦</t>
  </si>
  <si>
    <t>范腾腾</t>
  </si>
  <si>
    <t>徐美香</t>
  </si>
  <si>
    <t>解西芳</t>
  </si>
  <si>
    <t>吴乐乐</t>
  </si>
  <si>
    <t>崔玉荣</t>
  </si>
  <si>
    <t>张咪</t>
  </si>
  <si>
    <t>陈肖莉</t>
  </si>
  <si>
    <t>刘敏</t>
  </si>
  <si>
    <t>彭博</t>
  </si>
  <si>
    <t>王旭霞</t>
  </si>
  <si>
    <t>王燕羽</t>
  </si>
  <si>
    <t>王静琳</t>
  </si>
  <si>
    <t>齐单单</t>
  </si>
  <si>
    <t>佟新秀</t>
  </si>
  <si>
    <t>张灿梅</t>
  </si>
  <si>
    <t>姚念海</t>
  </si>
  <si>
    <t>身份证号</t>
  </si>
  <si>
    <t>370923199008133720</t>
  </si>
  <si>
    <t>370923199004153441</t>
  </si>
  <si>
    <t>370923198903071971</t>
  </si>
  <si>
    <t>370921198703061565</t>
  </si>
  <si>
    <t>370923198906201524</t>
  </si>
  <si>
    <t>37092319890526251X</t>
  </si>
  <si>
    <t>370923199009160341</t>
  </si>
  <si>
    <t>抽签号</t>
  </si>
  <si>
    <t>总成绩</t>
  </si>
  <si>
    <t>202B-8</t>
  </si>
  <si>
    <t>85暴露姓名</t>
  </si>
  <si>
    <t>203-3</t>
  </si>
  <si>
    <t>203-4</t>
  </si>
  <si>
    <t>203-5</t>
  </si>
  <si>
    <t>203-8</t>
  </si>
  <si>
    <t>203-15</t>
  </si>
  <si>
    <t>203-16</t>
  </si>
  <si>
    <t>203-19</t>
  </si>
  <si>
    <t>203-23</t>
  </si>
  <si>
    <t>203-24</t>
  </si>
  <si>
    <t>301A-5</t>
  </si>
  <si>
    <t>301A-6</t>
  </si>
  <si>
    <t>301A-7</t>
  </si>
  <si>
    <t>301A-10</t>
  </si>
  <si>
    <t>301A-11</t>
  </si>
  <si>
    <t>301A-12</t>
  </si>
  <si>
    <t>301A-13</t>
  </si>
  <si>
    <t>301B-2</t>
  </si>
  <si>
    <t>301B-3</t>
  </si>
  <si>
    <t>301B-13</t>
  </si>
  <si>
    <t>301B-15</t>
  </si>
  <si>
    <t>笔试成绩</t>
  </si>
  <si>
    <t>初始面试成绩</t>
  </si>
  <si>
    <t>修正后面试成绩</t>
  </si>
  <si>
    <t>总名次</t>
  </si>
  <si>
    <t>面试成绩</t>
  </si>
  <si>
    <t>小学英语支教总成绩</t>
  </si>
  <si>
    <t>小学数学支教总成绩</t>
  </si>
  <si>
    <t>幼儿教师支教总成绩</t>
  </si>
  <si>
    <t>学科平均分81.92222，301A组平均分82.22222,修正系数0.996351；301B组平均分81.62222，修正系数1.003675。</t>
  </si>
  <si>
    <t>202A-1</t>
  </si>
  <si>
    <t>202A-3</t>
  </si>
  <si>
    <t>202A-5</t>
  </si>
  <si>
    <t>202A-16</t>
  </si>
  <si>
    <t>202B-2</t>
  </si>
  <si>
    <t>202B-3</t>
  </si>
  <si>
    <t>202B-10</t>
  </si>
  <si>
    <t>202B-15</t>
  </si>
  <si>
    <t>学科总平均分 83.52258，202A组平均分 83.05，修正系数 1.00569；202B组平均分 84.02667，修正系数 0.994001。</t>
  </si>
  <si>
    <t>201-小学语文</t>
  </si>
  <si>
    <t>202-小学数学</t>
  </si>
  <si>
    <t>203-小学英语</t>
  </si>
  <si>
    <t>301-幼儿教师</t>
  </si>
  <si>
    <t>2014年东平县招用支教人员进入体检范围名单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</si>
</sst>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20.125" style="4" customWidth="1"/>
    <col min="2" max="2" width="24.375" style="4" customWidth="1"/>
    <col min="3" max="3" width="28.875" style="4" customWidth="1"/>
    <col min="4" max="16384" width="9.00390625" style="4" customWidth="1"/>
  </cols>
  <sheetData>
    <row r="1" spans="1:3" ht="36" customHeight="1">
      <c r="A1" s="24" t="s">
        <v>336</v>
      </c>
      <c r="B1" s="25"/>
      <c r="C1" s="25"/>
    </row>
    <row r="2" spans="1:3" ht="18.75" customHeight="1">
      <c r="A2" s="3"/>
      <c r="B2" s="13" t="s">
        <v>22</v>
      </c>
      <c r="C2" s="13" t="s">
        <v>152</v>
      </c>
    </row>
    <row r="3" spans="1:3" ht="18.75" customHeight="1">
      <c r="A3" s="26" t="s">
        <v>332</v>
      </c>
      <c r="B3" s="16" t="s">
        <v>54</v>
      </c>
      <c r="C3" s="1" t="s">
        <v>185</v>
      </c>
    </row>
    <row r="4" spans="1:3" ht="18.75" customHeight="1">
      <c r="A4" s="22"/>
      <c r="B4" s="1" t="s">
        <v>33</v>
      </c>
      <c r="C4" s="1" t="s">
        <v>163</v>
      </c>
    </row>
    <row r="5" spans="1:3" ht="18.75" customHeight="1">
      <c r="A5" s="22"/>
      <c r="B5" s="1" t="s">
        <v>43</v>
      </c>
      <c r="C5" s="1" t="s">
        <v>174</v>
      </c>
    </row>
    <row r="6" spans="1:3" ht="18.75" customHeight="1">
      <c r="A6" s="22"/>
      <c r="B6" s="1" t="s">
        <v>34</v>
      </c>
      <c r="C6" s="1" t="s">
        <v>164</v>
      </c>
    </row>
    <row r="7" spans="1:3" ht="18.75" customHeight="1">
      <c r="A7" s="22"/>
      <c r="B7" s="1" t="s">
        <v>28</v>
      </c>
      <c r="C7" s="1" t="s">
        <v>158</v>
      </c>
    </row>
    <row r="8" spans="1:3" ht="18.75" customHeight="1">
      <c r="A8" s="22"/>
      <c r="B8" s="1" t="s">
        <v>24</v>
      </c>
      <c r="C8" s="1" t="s">
        <v>154</v>
      </c>
    </row>
    <row r="9" spans="1:3" ht="18.75" customHeight="1">
      <c r="A9" s="22"/>
      <c r="B9" s="1" t="s">
        <v>52</v>
      </c>
      <c r="C9" s="1" t="s">
        <v>183</v>
      </c>
    </row>
    <row r="10" spans="1:3" ht="18.75" customHeight="1">
      <c r="A10" s="22"/>
      <c r="B10" s="1" t="s">
        <v>30</v>
      </c>
      <c r="C10" s="1" t="s">
        <v>160</v>
      </c>
    </row>
    <row r="11" spans="1:3" ht="18.75" customHeight="1">
      <c r="A11" s="22"/>
      <c r="B11" s="1" t="s">
        <v>29</v>
      </c>
      <c r="C11" s="6" t="s">
        <v>159</v>
      </c>
    </row>
    <row r="12" spans="1:3" ht="18.75" customHeight="1">
      <c r="A12" s="22"/>
      <c r="B12" s="1" t="s">
        <v>25</v>
      </c>
      <c r="C12" s="1" t="s">
        <v>155</v>
      </c>
    </row>
    <row r="13" spans="1:3" ht="18.75" customHeight="1">
      <c r="A13" s="22"/>
      <c r="B13" s="1" t="s">
        <v>35</v>
      </c>
      <c r="C13" s="1" t="s">
        <v>165</v>
      </c>
    </row>
    <row r="14" spans="1:3" ht="18.75" customHeight="1">
      <c r="A14" s="22"/>
      <c r="B14" s="1" t="s">
        <v>57</v>
      </c>
      <c r="C14" s="1" t="s">
        <v>188</v>
      </c>
    </row>
    <row r="15" spans="1:3" ht="18.75" customHeight="1">
      <c r="A15" s="22"/>
      <c r="B15" s="1" t="s">
        <v>49</v>
      </c>
      <c r="C15" s="1" t="s">
        <v>180</v>
      </c>
    </row>
    <row r="16" spans="1:3" ht="18.75" customHeight="1">
      <c r="A16" s="22"/>
      <c r="B16" s="1" t="s">
        <v>31</v>
      </c>
      <c r="C16" s="1" t="s">
        <v>161</v>
      </c>
    </row>
    <row r="17" spans="1:3" ht="18.75" customHeight="1">
      <c r="A17" s="22"/>
      <c r="B17" s="1" t="s">
        <v>42</v>
      </c>
      <c r="C17" s="1" t="s">
        <v>173</v>
      </c>
    </row>
    <row r="18" spans="1:3" ht="18.75" customHeight="1">
      <c r="A18" s="22"/>
      <c r="B18" s="1" t="s">
        <v>51</v>
      </c>
      <c r="C18" s="1" t="s">
        <v>182</v>
      </c>
    </row>
    <row r="19" spans="1:3" ht="18.75" customHeight="1">
      <c r="A19" s="22"/>
      <c r="B19" s="1" t="s">
        <v>39</v>
      </c>
      <c r="C19" s="1" t="s">
        <v>170</v>
      </c>
    </row>
    <row r="20" spans="1:3" ht="18.75" customHeight="1">
      <c r="A20" s="22"/>
      <c r="B20" s="1" t="s">
        <v>46</v>
      </c>
      <c r="C20" s="1" t="s">
        <v>177</v>
      </c>
    </row>
    <row r="21" spans="1:3" ht="18.75" customHeight="1">
      <c r="A21" s="22"/>
      <c r="B21" s="1" t="s">
        <v>59</v>
      </c>
      <c r="C21" s="1" t="s">
        <v>190</v>
      </c>
    </row>
    <row r="22" spans="1:3" ht="18.75" customHeight="1">
      <c r="A22" s="22"/>
      <c r="B22" s="1" t="s">
        <v>36</v>
      </c>
      <c r="C22" s="1" t="s">
        <v>166</v>
      </c>
    </row>
    <row r="23" spans="1:3" ht="18.75" customHeight="1">
      <c r="A23" s="22"/>
      <c r="B23" s="1" t="s">
        <v>27</v>
      </c>
      <c r="C23" s="1" t="s">
        <v>157</v>
      </c>
    </row>
    <row r="24" spans="1:3" ht="18.75" customHeight="1">
      <c r="A24" s="22"/>
      <c r="B24" s="1" t="s">
        <v>50</v>
      </c>
      <c r="C24" s="1" t="s">
        <v>181</v>
      </c>
    </row>
    <row r="25" spans="1:3" ht="18.75" customHeight="1">
      <c r="A25" s="22"/>
      <c r="B25" s="1" t="s">
        <v>44</v>
      </c>
      <c r="C25" s="1" t="s">
        <v>175</v>
      </c>
    </row>
    <row r="26" spans="1:3" ht="18.75" customHeight="1">
      <c r="A26" s="22"/>
      <c r="B26" s="1" t="s">
        <v>48</v>
      </c>
      <c r="C26" s="1" t="s">
        <v>179</v>
      </c>
    </row>
    <row r="27" spans="1:3" ht="18.75" customHeight="1">
      <c r="A27" s="22"/>
      <c r="B27" s="1" t="s">
        <v>53</v>
      </c>
      <c r="C27" s="1" t="s">
        <v>184</v>
      </c>
    </row>
    <row r="28" spans="1:3" ht="18.75" customHeight="1">
      <c r="A28" s="22"/>
      <c r="B28" s="1" t="s">
        <v>55</v>
      </c>
      <c r="C28" s="1" t="s">
        <v>186</v>
      </c>
    </row>
    <row r="29" spans="1:3" ht="18.75" customHeight="1">
      <c r="A29" s="22"/>
      <c r="B29" s="1" t="s">
        <v>23</v>
      </c>
      <c r="C29" s="1" t="s">
        <v>153</v>
      </c>
    </row>
    <row r="30" spans="1:3" ht="18.75" customHeight="1">
      <c r="A30" s="22"/>
      <c r="B30" s="1" t="s">
        <v>40</v>
      </c>
      <c r="C30" s="1" t="s">
        <v>171</v>
      </c>
    </row>
    <row r="31" spans="1:3" ht="18.75" customHeight="1">
      <c r="A31" s="22"/>
      <c r="B31" s="1" t="s">
        <v>45</v>
      </c>
      <c r="C31" s="1" t="s">
        <v>176</v>
      </c>
    </row>
    <row r="32" spans="1:3" ht="18.75" customHeight="1">
      <c r="A32" s="22"/>
      <c r="B32" s="1" t="s">
        <v>41</v>
      </c>
      <c r="C32" s="1" t="s">
        <v>172</v>
      </c>
    </row>
    <row r="33" spans="1:3" ht="18.75" customHeight="1">
      <c r="A33" s="22"/>
      <c r="B33" s="1" t="s">
        <v>58</v>
      </c>
      <c r="C33" s="1" t="s">
        <v>189</v>
      </c>
    </row>
    <row r="34" spans="1:3" ht="18.75" customHeight="1">
      <c r="A34" s="22"/>
      <c r="B34" s="1" t="s">
        <v>56</v>
      </c>
      <c r="C34" s="1" t="s">
        <v>187</v>
      </c>
    </row>
    <row r="35" spans="1:3" ht="18.75" customHeight="1">
      <c r="A35" s="22"/>
      <c r="B35" s="1" t="s">
        <v>47</v>
      </c>
      <c r="C35" s="1" t="s">
        <v>178</v>
      </c>
    </row>
    <row r="36" spans="1:3" ht="18.75" customHeight="1">
      <c r="A36" s="22"/>
      <c r="B36" s="1" t="s">
        <v>37</v>
      </c>
      <c r="C36" s="1" t="s">
        <v>167</v>
      </c>
    </row>
    <row r="37" spans="1:3" ht="18.75" customHeight="1">
      <c r="A37" s="22"/>
      <c r="B37" s="1" t="s">
        <v>32</v>
      </c>
      <c r="C37" s="1" t="s">
        <v>162</v>
      </c>
    </row>
    <row r="38" spans="1:3" ht="18.75" customHeight="1">
      <c r="A38" s="22"/>
      <c r="B38" s="1" t="s">
        <v>38</v>
      </c>
      <c r="C38" s="1" t="s">
        <v>169</v>
      </c>
    </row>
    <row r="39" spans="1:3" ht="18.75" customHeight="1" thickBot="1">
      <c r="A39" s="23"/>
      <c r="B39" s="20" t="s">
        <v>26</v>
      </c>
      <c r="C39" s="20" t="s">
        <v>156</v>
      </c>
    </row>
    <row r="40" spans="1:3" ht="21" customHeight="1">
      <c r="A40" s="21" t="s">
        <v>333</v>
      </c>
      <c r="B40" s="1" t="s">
        <v>90</v>
      </c>
      <c r="C40" s="1" t="s">
        <v>220</v>
      </c>
    </row>
    <row r="41" spans="1:3" ht="21" customHeight="1">
      <c r="A41" s="22"/>
      <c r="B41" s="1" t="s">
        <v>83</v>
      </c>
      <c r="C41" s="1" t="s">
        <v>214</v>
      </c>
    </row>
    <row r="42" spans="1:3" ht="21" customHeight="1">
      <c r="A42" s="22"/>
      <c r="B42" s="1" t="s">
        <v>79</v>
      </c>
      <c r="C42" s="1" t="s">
        <v>196</v>
      </c>
    </row>
    <row r="43" spans="1:3" ht="21" customHeight="1">
      <c r="A43" s="22"/>
      <c r="B43" s="1" t="s">
        <v>85</v>
      </c>
      <c r="C43" s="1" t="s">
        <v>216</v>
      </c>
    </row>
    <row r="44" spans="1:3" ht="21" customHeight="1">
      <c r="A44" s="22"/>
      <c r="B44" s="1" t="s">
        <v>68</v>
      </c>
      <c r="C44" s="1" t="s">
        <v>200</v>
      </c>
    </row>
    <row r="45" spans="1:3" ht="21" customHeight="1">
      <c r="A45" s="22"/>
      <c r="B45" s="1" t="s">
        <v>82</v>
      </c>
      <c r="C45" s="1" t="s">
        <v>213</v>
      </c>
    </row>
    <row r="46" spans="1:3" ht="21" customHeight="1">
      <c r="A46" s="22"/>
      <c r="B46" s="1" t="s">
        <v>84</v>
      </c>
      <c r="C46" s="1" t="s">
        <v>215</v>
      </c>
    </row>
    <row r="47" spans="1:3" ht="21" customHeight="1">
      <c r="A47" s="22"/>
      <c r="B47" s="1" t="s">
        <v>80</v>
      </c>
      <c r="C47" s="1" t="s">
        <v>211</v>
      </c>
    </row>
    <row r="48" spans="1:3" ht="21" customHeight="1">
      <c r="A48" s="22"/>
      <c r="B48" s="1" t="s">
        <v>60</v>
      </c>
      <c r="C48" s="1" t="s">
        <v>191</v>
      </c>
    </row>
    <row r="49" spans="1:3" ht="21" customHeight="1">
      <c r="A49" s="22"/>
      <c r="B49" s="1" t="s">
        <v>75</v>
      </c>
      <c r="C49" s="1" t="s">
        <v>207</v>
      </c>
    </row>
    <row r="50" spans="1:3" ht="21" customHeight="1">
      <c r="A50" s="22"/>
      <c r="B50" s="1" t="s">
        <v>67</v>
      </c>
      <c r="C50" s="1" t="s">
        <v>199</v>
      </c>
    </row>
    <row r="51" spans="1:3" ht="21" customHeight="1">
      <c r="A51" s="22"/>
      <c r="B51" s="1" t="s">
        <v>91</v>
      </c>
      <c r="C51" s="1" t="s">
        <v>222</v>
      </c>
    </row>
    <row r="52" spans="1:3" ht="21" customHeight="1">
      <c r="A52" s="22"/>
      <c r="B52" s="1" t="s">
        <v>61</v>
      </c>
      <c r="C52" s="1" t="s">
        <v>192</v>
      </c>
    </row>
    <row r="53" spans="1:3" ht="21" customHeight="1">
      <c r="A53" s="22"/>
      <c r="B53" s="1" t="s">
        <v>87</v>
      </c>
      <c r="C53" s="1" t="s">
        <v>218</v>
      </c>
    </row>
    <row r="54" spans="1:3" ht="21" customHeight="1">
      <c r="A54" s="22"/>
      <c r="B54" s="1" t="s">
        <v>64</v>
      </c>
      <c r="C54" s="1" t="s">
        <v>195</v>
      </c>
    </row>
    <row r="55" spans="1:3" ht="21" customHeight="1">
      <c r="A55" s="22"/>
      <c r="B55" s="1" t="s">
        <v>77</v>
      </c>
      <c r="C55" s="1" t="s">
        <v>209</v>
      </c>
    </row>
    <row r="56" spans="1:3" ht="21" customHeight="1">
      <c r="A56" s="22"/>
      <c r="B56" s="1" t="s">
        <v>73</v>
      </c>
      <c r="C56" s="1" t="s">
        <v>205</v>
      </c>
    </row>
    <row r="57" spans="1:3" ht="21" customHeight="1">
      <c r="A57" s="22"/>
      <c r="B57" s="1" t="s">
        <v>88</v>
      </c>
      <c r="C57" s="1" t="s">
        <v>219</v>
      </c>
    </row>
    <row r="58" spans="1:3" ht="21" customHeight="1">
      <c r="A58" s="22"/>
      <c r="B58" s="1" t="s">
        <v>76</v>
      </c>
      <c r="C58" s="1" t="s">
        <v>208</v>
      </c>
    </row>
    <row r="59" spans="1:3" ht="21" customHeight="1">
      <c r="A59" s="22"/>
      <c r="B59" s="1" t="s">
        <v>62</v>
      </c>
      <c r="C59" s="1" t="s">
        <v>193</v>
      </c>
    </row>
    <row r="60" spans="1:3" ht="21" customHeight="1">
      <c r="A60" s="22"/>
      <c r="B60" s="1" t="s">
        <v>71</v>
      </c>
      <c r="C60" s="1" t="s">
        <v>203</v>
      </c>
    </row>
    <row r="61" spans="1:3" ht="21" customHeight="1">
      <c r="A61" s="22"/>
      <c r="B61" s="1" t="s">
        <v>78</v>
      </c>
      <c r="C61" s="1" t="s">
        <v>210</v>
      </c>
    </row>
    <row r="62" spans="1:3" ht="21" customHeight="1" thickBot="1">
      <c r="A62" s="23"/>
      <c r="B62" s="20" t="s">
        <v>65</v>
      </c>
      <c r="C62" s="20" t="s">
        <v>197</v>
      </c>
    </row>
    <row r="63" spans="1:3" ht="21.75" customHeight="1">
      <c r="A63" s="21" t="s">
        <v>334</v>
      </c>
      <c r="B63" s="1" t="s">
        <v>102</v>
      </c>
      <c r="C63" s="1" t="s">
        <v>233</v>
      </c>
    </row>
    <row r="64" spans="1:3" ht="21.75" customHeight="1">
      <c r="A64" s="22"/>
      <c r="B64" s="1" t="s">
        <v>95</v>
      </c>
      <c r="C64" s="1" t="s">
        <v>227</v>
      </c>
    </row>
    <row r="65" spans="1:3" ht="21.75" customHeight="1">
      <c r="A65" s="22"/>
      <c r="B65" s="1" t="s">
        <v>103</v>
      </c>
      <c r="C65" s="1" t="s">
        <v>234</v>
      </c>
    </row>
    <row r="66" spans="1:3" ht="21.75" customHeight="1">
      <c r="A66" s="22"/>
      <c r="B66" s="1" t="s">
        <v>107</v>
      </c>
      <c r="C66" s="1" t="s">
        <v>238</v>
      </c>
    </row>
    <row r="67" spans="1:3" ht="21.75" customHeight="1">
      <c r="A67" s="22"/>
      <c r="B67" s="1" t="s">
        <v>109</v>
      </c>
      <c r="C67" s="1" t="s">
        <v>240</v>
      </c>
    </row>
    <row r="68" spans="1:3" ht="21.75" customHeight="1">
      <c r="A68" s="22"/>
      <c r="B68" s="1" t="s">
        <v>99</v>
      </c>
      <c r="C68" s="1" t="s">
        <v>230</v>
      </c>
    </row>
    <row r="69" spans="1:3" ht="21.75" customHeight="1">
      <c r="A69" s="22"/>
      <c r="B69" s="1" t="s">
        <v>93</v>
      </c>
      <c r="C69" s="1" t="s">
        <v>224</v>
      </c>
    </row>
    <row r="70" spans="1:3" ht="21.75" customHeight="1">
      <c r="A70" s="22"/>
      <c r="B70" s="1" t="s">
        <v>101</v>
      </c>
      <c r="C70" s="1" t="s">
        <v>232</v>
      </c>
    </row>
    <row r="71" spans="1:3" ht="21.75" customHeight="1">
      <c r="A71" s="22"/>
      <c r="B71" s="1" t="s">
        <v>105</v>
      </c>
      <c r="C71" s="1" t="s">
        <v>236</v>
      </c>
    </row>
    <row r="72" spans="1:3" ht="21.75" customHeight="1">
      <c r="A72" s="22"/>
      <c r="B72" s="1" t="s">
        <v>108</v>
      </c>
      <c r="C72" s="1" t="s">
        <v>239</v>
      </c>
    </row>
    <row r="73" spans="1:3" ht="21.75" customHeight="1">
      <c r="A73" s="22"/>
      <c r="B73" s="1" t="s">
        <v>115</v>
      </c>
      <c r="C73" s="1" t="s">
        <v>247</v>
      </c>
    </row>
    <row r="74" spans="1:3" ht="21.75" customHeight="1">
      <c r="A74" s="22"/>
      <c r="B74" s="1" t="s">
        <v>94</v>
      </c>
      <c r="C74" s="1" t="s">
        <v>225</v>
      </c>
    </row>
    <row r="75" spans="1:3" ht="21.75" customHeight="1">
      <c r="A75" s="22"/>
      <c r="B75" s="1" t="s">
        <v>111</v>
      </c>
      <c r="C75" s="1" t="s">
        <v>242</v>
      </c>
    </row>
    <row r="76" spans="1:3" ht="21.75" customHeight="1">
      <c r="A76" s="22"/>
      <c r="B76" s="1" t="s">
        <v>92</v>
      </c>
      <c r="C76" s="1" t="s">
        <v>223</v>
      </c>
    </row>
    <row r="77" spans="1:3" ht="21.75" customHeight="1" thickBot="1">
      <c r="A77" s="23"/>
      <c r="B77" s="20" t="s">
        <v>104</v>
      </c>
      <c r="C77" s="20" t="s">
        <v>235</v>
      </c>
    </row>
    <row r="78" spans="1:3" ht="18.75" customHeight="1">
      <c r="A78" s="21" t="s">
        <v>335</v>
      </c>
      <c r="B78" s="1" t="s">
        <v>127</v>
      </c>
      <c r="C78" s="1" t="s">
        <v>259</v>
      </c>
    </row>
    <row r="79" spans="1:3" ht="18.75" customHeight="1">
      <c r="A79" s="22"/>
      <c r="B79" s="1" t="s">
        <v>119</v>
      </c>
      <c r="C79" s="1" t="s">
        <v>251</v>
      </c>
    </row>
    <row r="80" spans="1:3" ht="18.75" customHeight="1">
      <c r="A80" s="22"/>
      <c r="B80" s="1" t="s">
        <v>120</v>
      </c>
      <c r="C80" s="1" t="s">
        <v>252</v>
      </c>
    </row>
    <row r="81" spans="1:3" ht="18.75" customHeight="1">
      <c r="A81" s="22"/>
      <c r="B81" s="1" t="s">
        <v>123</v>
      </c>
      <c r="C81" s="1" t="s">
        <v>255</v>
      </c>
    </row>
    <row r="82" spans="1:3" ht="18.75" customHeight="1">
      <c r="A82" s="22"/>
      <c r="B82" s="1" t="s">
        <v>125</v>
      </c>
      <c r="C82" s="1" t="s">
        <v>257</v>
      </c>
    </row>
    <row r="83" spans="1:3" ht="18.75" customHeight="1">
      <c r="A83" s="22"/>
      <c r="B83" s="1" t="s">
        <v>147</v>
      </c>
      <c r="C83" s="1" t="s">
        <v>277</v>
      </c>
    </row>
    <row r="84" spans="1:3" ht="18.75" customHeight="1">
      <c r="A84" s="22"/>
      <c r="B84" s="1" t="s">
        <v>138</v>
      </c>
      <c r="C84" s="1" t="s">
        <v>269</v>
      </c>
    </row>
    <row r="85" spans="1:3" ht="18.75" customHeight="1">
      <c r="A85" s="22"/>
      <c r="B85" s="1" t="s">
        <v>121</v>
      </c>
      <c r="C85" s="1" t="s">
        <v>253</v>
      </c>
    </row>
    <row r="86" spans="1:3" ht="18.75" customHeight="1">
      <c r="A86" s="22"/>
      <c r="B86" s="1" t="s">
        <v>141</v>
      </c>
      <c r="C86" s="1" t="s">
        <v>226</v>
      </c>
    </row>
    <row r="87" spans="1:3" ht="18.75" customHeight="1">
      <c r="A87" s="22"/>
      <c r="B87" s="1" t="s">
        <v>151</v>
      </c>
      <c r="C87" s="1" t="s">
        <v>281</v>
      </c>
    </row>
    <row r="88" spans="1:3" ht="18.75" customHeight="1">
      <c r="A88" s="22"/>
      <c r="B88" s="1" t="s">
        <v>142</v>
      </c>
      <c r="C88" s="1" t="s">
        <v>272</v>
      </c>
    </row>
    <row r="89" spans="1:3" ht="18.75" customHeight="1">
      <c r="A89" s="22"/>
      <c r="B89" s="1" t="s">
        <v>140</v>
      </c>
      <c r="C89" s="1" t="s">
        <v>271</v>
      </c>
    </row>
    <row r="90" spans="1:3" ht="18.75" customHeight="1">
      <c r="A90" s="22"/>
      <c r="B90" s="1" t="s">
        <v>137</v>
      </c>
      <c r="C90" s="1" t="s">
        <v>268</v>
      </c>
    </row>
    <row r="91" spans="1:3" ht="18.75" customHeight="1">
      <c r="A91" s="22"/>
      <c r="B91" s="1" t="s">
        <v>136</v>
      </c>
      <c r="C91" s="1" t="s">
        <v>267</v>
      </c>
    </row>
    <row r="92" spans="1:3" ht="18.75" customHeight="1">
      <c r="A92" s="22"/>
      <c r="B92" s="1" t="s">
        <v>129</v>
      </c>
      <c r="C92" s="1" t="s">
        <v>261</v>
      </c>
    </row>
    <row r="93" spans="1:3" ht="18.75" customHeight="1">
      <c r="A93" s="22"/>
      <c r="B93" s="1" t="s">
        <v>150</v>
      </c>
      <c r="C93" s="1" t="s">
        <v>280</v>
      </c>
    </row>
    <row r="94" spans="1:3" ht="18.75" customHeight="1">
      <c r="A94" s="22"/>
      <c r="B94" s="1" t="s">
        <v>133</v>
      </c>
      <c r="C94" s="1" t="s">
        <v>265</v>
      </c>
    </row>
    <row r="95" spans="1:3" ht="18.75" customHeight="1">
      <c r="A95" s="22"/>
      <c r="B95" s="1" t="s">
        <v>118</v>
      </c>
      <c r="C95" s="1" t="s">
        <v>250</v>
      </c>
    </row>
    <row r="96" spans="1:3" ht="18.75" customHeight="1">
      <c r="A96" s="22"/>
      <c r="B96" s="1" t="s">
        <v>131</v>
      </c>
      <c r="C96" s="1" t="s">
        <v>263</v>
      </c>
    </row>
    <row r="97" spans="1:3" ht="18.75" customHeight="1">
      <c r="A97" s="22"/>
      <c r="B97" s="1" t="s">
        <v>122</v>
      </c>
      <c r="C97" s="1" t="s">
        <v>254</v>
      </c>
    </row>
    <row r="98" spans="1:3" ht="18.75" customHeight="1">
      <c r="A98" s="22"/>
      <c r="B98" s="1" t="s">
        <v>132</v>
      </c>
      <c r="C98" s="1" t="s">
        <v>264</v>
      </c>
    </row>
    <row r="99" spans="1:3" ht="18.75" customHeight="1">
      <c r="A99" s="22"/>
      <c r="B99" s="1" t="s">
        <v>130</v>
      </c>
      <c r="C99" s="1" t="s">
        <v>262</v>
      </c>
    </row>
    <row r="100" spans="1:3" ht="18.75" customHeight="1">
      <c r="A100" s="22"/>
      <c r="B100" s="1" t="s">
        <v>149</v>
      </c>
      <c r="C100" s="1" t="s">
        <v>279</v>
      </c>
    </row>
    <row r="101" spans="1:3" ht="18.75" customHeight="1">
      <c r="A101" s="22"/>
      <c r="B101" s="1" t="s">
        <v>128</v>
      </c>
      <c r="C101" s="1" t="s">
        <v>260</v>
      </c>
    </row>
    <row r="102" spans="1:3" ht="18.75" customHeight="1" thickBot="1">
      <c r="A102" s="23"/>
      <c r="B102" s="20" t="s">
        <v>126</v>
      </c>
      <c r="C102" s="20" t="s">
        <v>258</v>
      </c>
    </row>
  </sheetData>
  <mergeCells count="5">
    <mergeCell ref="A78:A102"/>
    <mergeCell ref="A1:C1"/>
    <mergeCell ref="A3:A39"/>
    <mergeCell ref="A40:A62"/>
    <mergeCell ref="A63:A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6">
      <selection activeCell="A35" sqref="A35:I35"/>
    </sheetView>
  </sheetViews>
  <sheetFormatPr defaultColWidth="9.00390625" defaultRowHeight="14.25"/>
  <cols>
    <col min="1" max="1" width="9.625" style="4" customWidth="1"/>
    <col min="2" max="2" width="8.25390625" style="4" customWidth="1"/>
    <col min="4" max="4" width="19.75390625" style="4" customWidth="1"/>
    <col min="5" max="5" width="6.75390625" style="5" customWidth="1"/>
    <col min="6" max="6" width="11.75390625" style="0" customWidth="1"/>
    <col min="7" max="7" width="13.50390625" style="0" customWidth="1"/>
    <col min="8" max="8" width="9.50390625" style="0" bestFit="1" customWidth="1"/>
  </cols>
  <sheetData>
    <row r="1" spans="1:9" s="4" customFormat="1" ht="36" customHeight="1">
      <c r="A1" s="24" t="s">
        <v>320</v>
      </c>
      <c r="B1" s="24"/>
      <c r="C1" s="24"/>
      <c r="D1" s="24"/>
      <c r="E1" s="24"/>
      <c r="F1" s="24"/>
      <c r="G1" s="24"/>
      <c r="H1" s="24"/>
      <c r="I1" s="24"/>
    </row>
    <row r="2" spans="1:9" s="4" customFormat="1" ht="21" customHeight="1">
      <c r="A2" s="13" t="s">
        <v>22</v>
      </c>
      <c r="B2" s="13" t="s">
        <v>152</v>
      </c>
      <c r="C2" s="8" t="s">
        <v>290</v>
      </c>
      <c r="D2" s="13" t="s">
        <v>282</v>
      </c>
      <c r="E2" s="14" t="s">
        <v>314</v>
      </c>
      <c r="F2" s="8" t="s">
        <v>315</v>
      </c>
      <c r="G2" s="8" t="s">
        <v>316</v>
      </c>
      <c r="H2" s="8" t="s">
        <v>291</v>
      </c>
      <c r="I2" s="8" t="s">
        <v>317</v>
      </c>
    </row>
    <row r="26" spans="1:9" ht="21" customHeight="1">
      <c r="A26" s="16" t="s">
        <v>81</v>
      </c>
      <c r="B26" s="16" t="s">
        <v>212</v>
      </c>
      <c r="C26" s="18" t="s">
        <v>323</v>
      </c>
      <c r="D26" s="16" t="s">
        <v>289</v>
      </c>
      <c r="E26" s="17">
        <v>38</v>
      </c>
      <c r="F26" s="17">
        <v>78.2</v>
      </c>
      <c r="G26" s="19">
        <f>SUM(83.52258/83.05*F26)</f>
        <v>78.64498201083686</v>
      </c>
      <c r="H26" s="19">
        <f aca="true" t="shared" si="0" ref="H26:H34">SUM(E26*0.4+G26*0.6)</f>
        <v>62.386989206502115</v>
      </c>
      <c r="I26" s="18">
        <v>24</v>
      </c>
    </row>
    <row r="27" spans="1:9" ht="21" customHeight="1">
      <c r="A27" s="1" t="s">
        <v>74</v>
      </c>
      <c r="B27" s="1" t="s">
        <v>206</v>
      </c>
      <c r="C27" s="3" t="s">
        <v>330</v>
      </c>
      <c r="D27" s="1" t="s">
        <v>288</v>
      </c>
      <c r="E27" s="2">
        <v>33</v>
      </c>
      <c r="F27" s="2">
        <v>82.4</v>
      </c>
      <c r="G27" s="15">
        <f>SUM(83.52258/84.02667*F27)</f>
        <v>81.90566866448475</v>
      </c>
      <c r="H27" s="15">
        <f t="shared" si="0"/>
        <v>62.34340119869085</v>
      </c>
      <c r="I27" s="3">
        <v>25</v>
      </c>
    </row>
    <row r="28" spans="1:9" ht="21" customHeight="1">
      <c r="A28" s="1" t="s">
        <v>72</v>
      </c>
      <c r="B28" s="1" t="s">
        <v>204</v>
      </c>
      <c r="C28" s="3" t="s">
        <v>324</v>
      </c>
      <c r="D28" s="1" t="s">
        <v>287</v>
      </c>
      <c r="E28" s="2">
        <v>38</v>
      </c>
      <c r="F28" s="2">
        <v>77.4</v>
      </c>
      <c r="G28" s="15">
        <f>SUM(83.52258/83.05*F28)</f>
        <v>77.8404297652017</v>
      </c>
      <c r="H28" s="15">
        <f t="shared" si="0"/>
        <v>61.904257859121024</v>
      </c>
      <c r="I28" s="3">
        <v>26</v>
      </c>
    </row>
    <row r="29" spans="1:9" ht="21" customHeight="1">
      <c r="A29" s="1" t="s">
        <v>86</v>
      </c>
      <c r="B29" s="1" t="s">
        <v>217</v>
      </c>
      <c r="C29" s="3" t="s">
        <v>328</v>
      </c>
      <c r="D29" s="1" t="s">
        <v>0</v>
      </c>
      <c r="E29" s="2">
        <v>40</v>
      </c>
      <c r="F29" s="2">
        <v>76.6</v>
      </c>
      <c r="G29" s="15">
        <f>SUM(83.52258/84.02667*F29)</f>
        <v>76.14046383130498</v>
      </c>
      <c r="H29" s="15">
        <f t="shared" si="0"/>
        <v>61.68427829878299</v>
      </c>
      <c r="I29" s="3">
        <v>27</v>
      </c>
    </row>
    <row r="30" spans="1:9" ht="21" customHeight="1">
      <c r="A30" s="1" t="s">
        <v>89</v>
      </c>
      <c r="B30" s="1" t="s">
        <v>221</v>
      </c>
      <c r="C30" s="3" t="s">
        <v>326</v>
      </c>
      <c r="D30" s="1" t="s">
        <v>1</v>
      </c>
      <c r="E30" s="2">
        <v>27</v>
      </c>
      <c r="F30" s="2">
        <v>84.2</v>
      </c>
      <c r="G30" s="15">
        <f>SUM(83.52258/83.05*F30)</f>
        <v>84.67912385310056</v>
      </c>
      <c r="H30" s="15">
        <f t="shared" si="0"/>
        <v>61.607474311860344</v>
      </c>
      <c r="I30" s="3">
        <v>28</v>
      </c>
    </row>
    <row r="31" spans="1:9" ht="21" customHeight="1">
      <c r="A31" s="1" t="s">
        <v>63</v>
      </c>
      <c r="B31" s="1" t="s">
        <v>194</v>
      </c>
      <c r="C31" s="3" t="s">
        <v>325</v>
      </c>
      <c r="D31" s="1" t="s">
        <v>283</v>
      </c>
      <c r="E31" s="2">
        <v>18</v>
      </c>
      <c r="F31" s="2">
        <v>88.8</v>
      </c>
      <c r="G31" s="15">
        <f>SUM(83.52258/83.05*F31)</f>
        <v>89.30529926550273</v>
      </c>
      <c r="H31" s="15">
        <f t="shared" si="0"/>
        <v>60.78317955930164</v>
      </c>
      <c r="I31" s="3">
        <v>29</v>
      </c>
    </row>
    <row r="32" spans="1:9" ht="21" customHeight="1">
      <c r="A32" s="1" t="s">
        <v>69</v>
      </c>
      <c r="B32" s="1" t="s">
        <v>201</v>
      </c>
      <c r="C32" s="3" t="s">
        <v>329</v>
      </c>
      <c r="D32" s="1" t="s">
        <v>285</v>
      </c>
      <c r="E32" s="2">
        <v>26</v>
      </c>
      <c r="F32" s="2">
        <v>83.4</v>
      </c>
      <c r="G32" s="15">
        <f>SUM(83.52258/84.02667*F32)</f>
        <v>82.8996694977916</v>
      </c>
      <c r="H32" s="15">
        <f t="shared" si="0"/>
        <v>60.13980169867496</v>
      </c>
      <c r="I32" s="3">
        <v>30</v>
      </c>
    </row>
    <row r="33" spans="1:9" ht="21" customHeight="1">
      <c r="A33" s="1" t="s">
        <v>66</v>
      </c>
      <c r="B33" s="1" t="s">
        <v>198</v>
      </c>
      <c r="C33" s="3" t="s">
        <v>327</v>
      </c>
      <c r="D33" s="1" t="s">
        <v>284</v>
      </c>
      <c r="E33" s="2">
        <v>23</v>
      </c>
      <c r="F33" s="2">
        <v>82.4</v>
      </c>
      <c r="G33" s="15">
        <f>SUM(83.52258/84.02667*F33)</f>
        <v>81.90566866448475</v>
      </c>
      <c r="H33" s="15">
        <f t="shared" si="0"/>
        <v>58.34340119869085</v>
      </c>
      <c r="I33" s="3">
        <v>31</v>
      </c>
    </row>
    <row r="34" spans="1:9" ht="21" customHeight="1">
      <c r="A34" s="16" t="s">
        <v>70</v>
      </c>
      <c r="B34" s="16" t="s">
        <v>202</v>
      </c>
      <c r="C34" s="18" t="s">
        <v>292</v>
      </c>
      <c r="D34" s="16" t="s">
        <v>286</v>
      </c>
      <c r="E34" s="17">
        <v>27</v>
      </c>
      <c r="F34" s="27" t="s">
        <v>293</v>
      </c>
      <c r="G34" s="28"/>
      <c r="H34" s="19">
        <f t="shared" si="0"/>
        <v>10.8</v>
      </c>
      <c r="I34" s="18">
        <v>32</v>
      </c>
    </row>
    <row r="35" spans="1:9" ht="51" customHeight="1">
      <c r="A35" s="29" t="s">
        <v>331</v>
      </c>
      <c r="B35" s="29"/>
      <c r="C35" s="29"/>
      <c r="D35" s="29"/>
      <c r="E35" s="29"/>
      <c r="F35" s="29"/>
      <c r="G35" s="29"/>
      <c r="H35" s="29"/>
      <c r="I35" s="29"/>
    </row>
  </sheetData>
  <mergeCells count="3">
    <mergeCell ref="F34:G34"/>
    <mergeCell ref="A1:I1"/>
    <mergeCell ref="A35:I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3">
      <selection activeCell="A3" sqref="A3:IV17"/>
    </sheetView>
  </sheetViews>
  <sheetFormatPr defaultColWidth="9.00390625" defaultRowHeight="14.25"/>
  <cols>
    <col min="1" max="1" width="9.625" style="4" customWidth="1"/>
    <col min="2" max="2" width="8.25390625" style="4" customWidth="1"/>
    <col min="3" max="3" width="12.00390625" style="0" customWidth="1"/>
    <col min="4" max="4" width="19.75390625" style="4" customWidth="1"/>
    <col min="5" max="5" width="6.75390625" style="5" customWidth="1"/>
    <col min="6" max="6" width="12.75390625" style="0" customWidth="1"/>
    <col min="7" max="7" width="9.50390625" style="0" bestFit="1" customWidth="1"/>
  </cols>
  <sheetData>
    <row r="1" spans="1:8" ht="42.75" customHeight="1">
      <c r="A1" s="24" t="s">
        <v>319</v>
      </c>
      <c r="B1" s="24"/>
      <c r="C1" s="24"/>
      <c r="D1" s="24"/>
      <c r="E1" s="24"/>
      <c r="F1" s="24"/>
      <c r="G1" s="24"/>
      <c r="H1" s="24"/>
    </row>
    <row r="2" spans="1:8" s="4" customFormat="1" ht="21.75" customHeight="1">
      <c r="A2" s="13" t="s">
        <v>22</v>
      </c>
      <c r="B2" s="13" t="s">
        <v>152</v>
      </c>
      <c r="C2" s="8" t="s">
        <v>290</v>
      </c>
      <c r="D2" s="13" t="s">
        <v>282</v>
      </c>
      <c r="E2" s="14" t="s">
        <v>314</v>
      </c>
      <c r="F2" s="8" t="s">
        <v>318</v>
      </c>
      <c r="G2" s="8" t="s">
        <v>291</v>
      </c>
      <c r="H2" s="8" t="s">
        <v>317</v>
      </c>
    </row>
    <row r="18" spans="1:8" ht="21.75" customHeight="1">
      <c r="A18" s="16" t="s">
        <v>96</v>
      </c>
      <c r="B18" s="16" t="s">
        <v>228</v>
      </c>
      <c r="C18" s="18" t="s">
        <v>296</v>
      </c>
      <c r="D18" s="16" t="s">
        <v>2</v>
      </c>
      <c r="E18" s="17">
        <v>75</v>
      </c>
      <c r="F18" s="17">
        <v>78.2</v>
      </c>
      <c r="G18" s="19">
        <f aca="true" t="shared" si="0" ref="G18:G26">SUM(E18*0.4+F18*0.6)</f>
        <v>76.92</v>
      </c>
      <c r="H18" s="18">
        <v>16</v>
      </c>
    </row>
    <row r="19" spans="1:8" ht="21.75" customHeight="1">
      <c r="A19" s="1" t="s">
        <v>110</v>
      </c>
      <c r="B19" s="1" t="s">
        <v>241</v>
      </c>
      <c r="C19" s="3" t="s">
        <v>298</v>
      </c>
      <c r="D19" s="1" t="s">
        <v>7</v>
      </c>
      <c r="E19" s="2">
        <v>74</v>
      </c>
      <c r="F19" s="2">
        <v>78.2</v>
      </c>
      <c r="G19" s="15">
        <f t="shared" si="0"/>
        <v>76.52000000000001</v>
      </c>
      <c r="H19" s="3">
        <v>17</v>
      </c>
    </row>
    <row r="20" spans="1:8" ht="21.75" customHeight="1">
      <c r="A20" s="1" t="s">
        <v>98</v>
      </c>
      <c r="B20" s="1" t="s">
        <v>229</v>
      </c>
      <c r="C20" s="3" t="s">
        <v>294</v>
      </c>
      <c r="D20" s="1" t="s">
        <v>4</v>
      </c>
      <c r="E20" s="2">
        <v>71</v>
      </c>
      <c r="F20" s="2">
        <v>79.4</v>
      </c>
      <c r="G20" s="15">
        <f t="shared" si="0"/>
        <v>76.04</v>
      </c>
      <c r="H20" s="3">
        <v>18</v>
      </c>
    </row>
    <row r="21" spans="1:8" ht="21.75" customHeight="1">
      <c r="A21" s="1" t="s">
        <v>114</v>
      </c>
      <c r="B21" s="1" t="s">
        <v>246</v>
      </c>
      <c r="C21" s="3" t="s">
        <v>300</v>
      </c>
      <c r="D21" s="1" t="s">
        <v>10</v>
      </c>
      <c r="E21" s="2">
        <v>71</v>
      </c>
      <c r="F21" s="2">
        <v>79.4</v>
      </c>
      <c r="G21" s="15">
        <f t="shared" si="0"/>
        <v>76.04</v>
      </c>
      <c r="H21" s="3">
        <v>18</v>
      </c>
    </row>
    <row r="22" spans="1:8" ht="21.75" customHeight="1">
      <c r="A22" s="1" t="s">
        <v>106</v>
      </c>
      <c r="B22" s="1" t="s">
        <v>237</v>
      </c>
      <c r="C22" s="3" t="s">
        <v>301</v>
      </c>
      <c r="D22" s="1" t="s">
        <v>6</v>
      </c>
      <c r="E22" s="2">
        <v>72</v>
      </c>
      <c r="F22" s="2">
        <v>78.4</v>
      </c>
      <c r="G22" s="15">
        <f t="shared" si="0"/>
        <v>75.84</v>
      </c>
      <c r="H22" s="3">
        <v>20</v>
      </c>
    </row>
    <row r="23" spans="1:8" ht="21.75" customHeight="1">
      <c r="A23" s="1" t="s">
        <v>97</v>
      </c>
      <c r="B23" s="1" t="s">
        <v>168</v>
      </c>
      <c r="C23" s="3" t="s">
        <v>299</v>
      </c>
      <c r="D23" s="1" t="s">
        <v>3</v>
      </c>
      <c r="E23" s="2">
        <v>71</v>
      </c>
      <c r="F23" s="2">
        <v>78</v>
      </c>
      <c r="G23" s="15">
        <f t="shared" si="0"/>
        <v>75.2</v>
      </c>
      <c r="H23" s="3">
        <v>21</v>
      </c>
    </row>
    <row r="24" spans="1:8" ht="21.75" customHeight="1">
      <c r="A24" s="1" t="s">
        <v>113</v>
      </c>
      <c r="B24" s="1" t="s">
        <v>244</v>
      </c>
      <c r="C24" s="3" t="s">
        <v>297</v>
      </c>
      <c r="D24" s="1" t="s">
        <v>9</v>
      </c>
      <c r="E24" s="2">
        <v>71</v>
      </c>
      <c r="F24" s="2">
        <v>77</v>
      </c>
      <c r="G24" s="15">
        <f t="shared" si="0"/>
        <v>74.6</v>
      </c>
      <c r="H24" s="3">
        <v>22</v>
      </c>
    </row>
    <row r="25" spans="1:8" ht="21.75" customHeight="1">
      <c r="A25" s="1" t="s">
        <v>100</v>
      </c>
      <c r="B25" s="1" t="s">
        <v>231</v>
      </c>
      <c r="C25" s="3" t="s">
        <v>302</v>
      </c>
      <c r="D25" s="1" t="s">
        <v>5</v>
      </c>
      <c r="E25" s="2">
        <v>73</v>
      </c>
      <c r="F25" s="2">
        <v>75.6</v>
      </c>
      <c r="G25" s="15">
        <f t="shared" si="0"/>
        <v>74.56</v>
      </c>
      <c r="H25" s="3">
        <v>23</v>
      </c>
    </row>
    <row r="26" spans="1:8" ht="21.75" customHeight="1">
      <c r="A26" s="1" t="s">
        <v>112</v>
      </c>
      <c r="B26" s="1" t="s">
        <v>243</v>
      </c>
      <c r="C26" s="3" t="s">
        <v>295</v>
      </c>
      <c r="D26" s="1" t="s">
        <v>8</v>
      </c>
      <c r="E26" s="2">
        <v>72</v>
      </c>
      <c r="F26" s="2">
        <v>75.6</v>
      </c>
      <c r="G26" s="15">
        <f t="shared" si="0"/>
        <v>74.16</v>
      </c>
      <c r="H26" s="3">
        <v>24</v>
      </c>
    </row>
  </sheetData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" sqref="A3:IV27"/>
    </sheetView>
  </sheetViews>
  <sheetFormatPr defaultColWidth="9.00390625" defaultRowHeight="14.25"/>
  <cols>
    <col min="1" max="1" width="9.625" style="4" customWidth="1"/>
    <col min="2" max="2" width="8.25390625" style="4" customWidth="1"/>
    <col min="4" max="4" width="19.75390625" style="4" customWidth="1"/>
    <col min="5" max="5" width="6.75390625" style="5" customWidth="1"/>
    <col min="6" max="6" width="12.25390625" style="0" customWidth="1"/>
    <col min="7" max="7" width="13.375" style="0" customWidth="1"/>
    <col min="8" max="8" width="9.50390625" style="0" bestFit="1" customWidth="1"/>
    <col min="9" max="9" width="7.875" style="0" customWidth="1"/>
  </cols>
  <sheetData>
    <row r="1" spans="1:9" s="4" customFormat="1" ht="36" customHeight="1">
      <c r="A1" s="24" t="s">
        <v>321</v>
      </c>
      <c r="B1" s="24"/>
      <c r="C1" s="24"/>
      <c r="D1" s="24"/>
      <c r="E1" s="24"/>
      <c r="F1" s="24"/>
      <c r="G1" s="24"/>
      <c r="H1" s="24"/>
      <c r="I1" s="24"/>
    </row>
    <row r="2" spans="1:9" s="4" customFormat="1" ht="18.75" customHeight="1">
      <c r="A2" s="13" t="s">
        <v>22</v>
      </c>
      <c r="B2" s="13" t="s">
        <v>152</v>
      </c>
      <c r="C2" s="8" t="s">
        <v>290</v>
      </c>
      <c r="D2" s="13" t="s">
        <v>282</v>
      </c>
      <c r="E2" s="14" t="s">
        <v>314</v>
      </c>
      <c r="F2" s="8" t="s">
        <v>315</v>
      </c>
      <c r="G2" s="8" t="s">
        <v>316</v>
      </c>
      <c r="H2" s="8" t="s">
        <v>291</v>
      </c>
      <c r="I2" s="8" t="s">
        <v>317</v>
      </c>
    </row>
    <row r="28" spans="1:9" ht="18.75" customHeight="1">
      <c r="A28" s="16" t="s">
        <v>135</v>
      </c>
      <c r="B28" s="16" t="s">
        <v>245</v>
      </c>
      <c r="C28" s="18" t="s">
        <v>311</v>
      </c>
      <c r="D28" s="16" t="s">
        <v>15</v>
      </c>
      <c r="E28" s="17">
        <v>72.5</v>
      </c>
      <c r="F28" s="17">
        <v>78.2</v>
      </c>
      <c r="G28" s="19">
        <f>SUM(81.92222/81.62222*F28)</f>
        <v>78.48742173393471</v>
      </c>
      <c r="H28" s="19">
        <f aca="true" t="shared" si="0" ref="H28:H38">SUM(E28*0.4+G28*0.6)</f>
        <v>76.09245304036082</v>
      </c>
      <c r="I28" s="18">
        <v>26</v>
      </c>
    </row>
    <row r="29" spans="1:9" ht="18.75" customHeight="1">
      <c r="A29" s="1" t="s">
        <v>117</v>
      </c>
      <c r="B29" s="1" t="s">
        <v>249</v>
      </c>
      <c r="C29" s="3" t="s">
        <v>309</v>
      </c>
      <c r="D29" s="1" t="s">
        <v>12</v>
      </c>
      <c r="E29" s="2">
        <v>66.5</v>
      </c>
      <c r="F29" s="2">
        <v>82.7</v>
      </c>
      <c r="G29" s="15">
        <f>SUM(81.92222/82.22222*F29)</f>
        <v>82.39825674860154</v>
      </c>
      <c r="H29" s="15">
        <f t="shared" si="0"/>
        <v>76.03895404916092</v>
      </c>
      <c r="I29" s="3">
        <v>27</v>
      </c>
    </row>
    <row r="30" spans="1:9" ht="18.75" customHeight="1">
      <c r="A30" s="1" t="s">
        <v>134</v>
      </c>
      <c r="B30" s="1" t="s">
        <v>266</v>
      </c>
      <c r="C30" s="3" t="s">
        <v>308</v>
      </c>
      <c r="D30" s="1" t="s">
        <v>14</v>
      </c>
      <c r="E30" s="2">
        <v>68</v>
      </c>
      <c r="F30" s="2">
        <v>81.6</v>
      </c>
      <c r="G30" s="15">
        <f>SUM(81.92222/82.22222*F30)</f>
        <v>81.30227026222352</v>
      </c>
      <c r="H30" s="15">
        <f t="shared" si="0"/>
        <v>75.9813621573341</v>
      </c>
      <c r="I30" s="3">
        <v>28</v>
      </c>
    </row>
    <row r="31" spans="1:9" ht="18.75" customHeight="1">
      <c r="A31" s="1" t="s">
        <v>146</v>
      </c>
      <c r="B31" s="1" t="s">
        <v>276</v>
      </c>
      <c r="C31" s="3" t="s">
        <v>304</v>
      </c>
      <c r="D31" s="1" t="s">
        <v>20</v>
      </c>
      <c r="E31" s="2">
        <v>68</v>
      </c>
      <c r="F31" s="2">
        <v>81.4</v>
      </c>
      <c r="G31" s="15">
        <f>SUM(81.92222/82.22222*F31)</f>
        <v>81.10299999197298</v>
      </c>
      <c r="H31" s="15">
        <f t="shared" si="0"/>
        <v>75.86179999518379</v>
      </c>
      <c r="I31" s="3">
        <v>29</v>
      </c>
    </row>
    <row r="32" spans="1:9" ht="18.75" customHeight="1">
      <c r="A32" s="1" t="s">
        <v>145</v>
      </c>
      <c r="B32" s="1" t="s">
        <v>275</v>
      </c>
      <c r="C32" s="3" t="s">
        <v>310</v>
      </c>
      <c r="D32" s="1" t="s">
        <v>19</v>
      </c>
      <c r="E32" s="2">
        <v>70</v>
      </c>
      <c r="F32" s="2">
        <v>79.4</v>
      </c>
      <c r="G32" s="15">
        <f>SUM(81.92222/81.62222*F32)</f>
        <v>79.6918322976268</v>
      </c>
      <c r="H32" s="15">
        <f t="shared" si="0"/>
        <v>75.81509937857608</v>
      </c>
      <c r="I32" s="3">
        <v>30</v>
      </c>
    </row>
    <row r="33" spans="1:9" ht="18.75" customHeight="1">
      <c r="A33" s="1" t="s">
        <v>116</v>
      </c>
      <c r="B33" s="1" t="s">
        <v>248</v>
      </c>
      <c r="C33" s="3" t="s">
        <v>303</v>
      </c>
      <c r="D33" s="1" t="s">
        <v>11</v>
      </c>
      <c r="E33" s="2">
        <v>73</v>
      </c>
      <c r="F33" s="2">
        <v>77.6</v>
      </c>
      <c r="G33" s="15">
        <f>SUM(81.92222/82.22222*F33)</f>
        <v>77.31686485721255</v>
      </c>
      <c r="H33" s="15">
        <f t="shared" si="0"/>
        <v>75.59011891432753</v>
      </c>
      <c r="I33" s="3">
        <v>31</v>
      </c>
    </row>
    <row r="34" spans="1:9" ht="18.75" customHeight="1">
      <c r="A34" s="1" t="s">
        <v>139</v>
      </c>
      <c r="B34" s="1" t="s">
        <v>270</v>
      </c>
      <c r="C34" s="3" t="s">
        <v>306</v>
      </c>
      <c r="D34" s="1" t="s">
        <v>16</v>
      </c>
      <c r="E34" s="2">
        <v>73</v>
      </c>
      <c r="F34" s="2">
        <v>76.2</v>
      </c>
      <c r="G34" s="15">
        <f>SUM(81.92222/82.22222*F34)</f>
        <v>75.92197296545874</v>
      </c>
      <c r="H34" s="15">
        <f t="shared" si="0"/>
        <v>74.75318377927525</v>
      </c>
      <c r="I34" s="3">
        <v>32</v>
      </c>
    </row>
    <row r="35" spans="1:9" ht="18.75" customHeight="1">
      <c r="A35" s="1" t="s">
        <v>148</v>
      </c>
      <c r="B35" s="1" t="s">
        <v>278</v>
      </c>
      <c r="C35" s="3" t="s">
        <v>312</v>
      </c>
      <c r="D35" s="1" t="s">
        <v>21</v>
      </c>
      <c r="E35" s="2">
        <v>71.5</v>
      </c>
      <c r="F35" s="2">
        <v>76</v>
      </c>
      <c r="G35" s="15">
        <f>SUM(81.92222/81.62222*F35)</f>
        <v>76.2793357004992</v>
      </c>
      <c r="H35" s="15">
        <f t="shared" si="0"/>
        <v>74.36760142029952</v>
      </c>
      <c r="I35" s="3">
        <v>33</v>
      </c>
    </row>
    <row r="36" spans="1:9" ht="18.75" customHeight="1">
      <c r="A36" s="1" t="s">
        <v>124</v>
      </c>
      <c r="B36" s="1" t="s">
        <v>256</v>
      </c>
      <c r="C36" s="3" t="s">
        <v>307</v>
      </c>
      <c r="D36" s="1" t="s">
        <v>13</v>
      </c>
      <c r="E36" s="2">
        <v>66.5</v>
      </c>
      <c r="F36" s="2">
        <v>79.8</v>
      </c>
      <c r="G36" s="15">
        <f>SUM(81.92222/82.22222*F36)</f>
        <v>79.50883782996858</v>
      </c>
      <c r="H36" s="15">
        <f t="shared" si="0"/>
        <v>74.30530269798115</v>
      </c>
      <c r="I36" s="3">
        <v>34</v>
      </c>
    </row>
    <row r="37" spans="1:9" ht="18.75" customHeight="1">
      <c r="A37" s="1" t="s">
        <v>144</v>
      </c>
      <c r="B37" s="1" t="s">
        <v>274</v>
      </c>
      <c r="C37" s="3" t="s">
        <v>305</v>
      </c>
      <c r="D37" s="1" t="s">
        <v>18</v>
      </c>
      <c r="E37" s="2">
        <v>66.5</v>
      </c>
      <c r="F37" s="2">
        <v>78.4</v>
      </c>
      <c r="G37" s="15">
        <f>SUM(81.92222/82.22222*F37)</f>
        <v>78.11394593821475</v>
      </c>
      <c r="H37" s="15">
        <f t="shared" si="0"/>
        <v>73.46836756292885</v>
      </c>
      <c r="I37" s="3">
        <v>35</v>
      </c>
    </row>
    <row r="38" spans="1:9" ht="18.75" customHeight="1">
      <c r="A38" s="1" t="s">
        <v>143</v>
      </c>
      <c r="B38" s="1" t="s">
        <v>273</v>
      </c>
      <c r="C38" s="3" t="s">
        <v>313</v>
      </c>
      <c r="D38" s="1" t="s">
        <v>17</v>
      </c>
      <c r="E38" s="2">
        <v>67.5</v>
      </c>
      <c r="F38" s="2">
        <v>74.8</v>
      </c>
      <c r="G38" s="15">
        <f>SUM(81.92222/81.62222*F38)</f>
        <v>75.0749251368071</v>
      </c>
      <c r="H38" s="15">
        <f t="shared" si="0"/>
        <v>72.04495508208426</v>
      </c>
      <c r="I38" s="3">
        <v>36</v>
      </c>
    </row>
    <row r="39" spans="1:9" ht="45.75" customHeight="1">
      <c r="A39" s="29" t="s">
        <v>322</v>
      </c>
      <c r="B39" s="29"/>
      <c r="C39" s="29"/>
      <c r="D39" s="29"/>
      <c r="E39" s="29"/>
      <c r="F39" s="29"/>
      <c r="G39" s="29"/>
      <c r="H39" s="29"/>
      <c r="I39" s="29"/>
    </row>
  </sheetData>
  <mergeCells count="2">
    <mergeCell ref="A1:I1"/>
    <mergeCell ref="A39:I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L36" sqref="L36"/>
    </sheetView>
  </sheetViews>
  <sheetFormatPr defaultColWidth="9.00390625" defaultRowHeight="14.25"/>
  <cols>
    <col min="1" max="2" width="9.50390625" style="0" bestFit="1" customWidth="1"/>
    <col min="5" max="6" width="9.50390625" style="0" bestFit="1" customWidth="1"/>
    <col min="9" max="10" width="9.50390625" style="0" bestFit="1" customWidth="1"/>
  </cols>
  <sheetData>
    <row r="1" spans="1:9" ht="14.25">
      <c r="A1" s="9">
        <v>86.4</v>
      </c>
      <c r="E1" s="9">
        <v>78.2</v>
      </c>
      <c r="I1" s="9">
        <v>80.2</v>
      </c>
    </row>
    <row r="2" spans="1:9" ht="14.25">
      <c r="A2" s="9">
        <v>74.6</v>
      </c>
      <c r="E2" s="9">
        <v>76.6</v>
      </c>
      <c r="I2" s="9">
        <v>82.8</v>
      </c>
    </row>
    <row r="3" spans="1:9" ht="14.25">
      <c r="A3" s="9">
        <v>77.2</v>
      </c>
      <c r="E3" s="9">
        <v>77.4</v>
      </c>
      <c r="I3" s="9">
        <v>88.4</v>
      </c>
    </row>
    <row r="4" spans="1:9" ht="14.25">
      <c r="A4" s="9">
        <v>77.6</v>
      </c>
      <c r="E4" s="9">
        <v>90.8</v>
      </c>
      <c r="I4" s="9">
        <v>88.6</v>
      </c>
    </row>
    <row r="5" spans="1:9" ht="14.25">
      <c r="A5" s="9">
        <v>83.4</v>
      </c>
      <c r="E5" s="9">
        <v>88.8</v>
      </c>
      <c r="I5" s="9">
        <v>77.6</v>
      </c>
    </row>
    <row r="6" spans="1:9" ht="14.25">
      <c r="A6" s="9">
        <v>85.6</v>
      </c>
      <c r="E6" s="9">
        <v>83.6</v>
      </c>
      <c r="I6" s="9">
        <v>81.4</v>
      </c>
    </row>
    <row r="7" spans="1:9" ht="14.25">
      <c r="A7" s="9">
        <v>89</v>
      </c>
      <c r="E7" s="9">
        <v>81.2</v>
      </c>
      <c r="I7" s="9">
        <v>78.4</v>
      </c>
    </row>
    <row r="8" spans="1:9" ht="14.25">
      <c r="A8" s="9">
        <v>82.8</v>
      </c>
      <c r="E8" s="9">
        <v>87.6</v>
      </c>
      <c r="I8" s="9">
        <v>81</v>
      </c>
    </row>
    <row r="9" spans="1:9" ht="14.25">
      <c r="A9" s="9">
        <v>85</v>
      </c>
      <c r="E9" s="9">
        <v>89.2</v>
      </c>
      <c r="I9" s="9">
        <v>86.6</v>
      </c>
    </row>
    <row r="10" spans="1:9" ht="14.25">
      <c r="A10" s="9">
        <v>77.8</v>
      </c>
      <c r="E10" s="9">
        <v>75.4</v>
      </c>
      <c r="I10" s="9">
        <v>76.2</v>
      </c>
    </row>
    <row r="11" spans="1:9" ht="14.25">
      <c r="A11" s="9">
        <v>81.6</v>
      </c>
      <c r="E11" s="9">
        <v>88.8</v>
      </c>
      <c r="I11" s="9">
        <v>79.8</v>
      </c>
    </row>
    <row r="12" spans="1:9" ht="14.25">
      <c r="A12" s="9">
        <v>80.2</v>
      </c>
      <c r="E12" s="9">
        <v>82.8</v>
      </c>
      <c r="I12" s="9">
        <v>81.6</v>
      </c>
    </row>
    <row r="13" spans="1:9" ht="14.25">
      <c r="A13" s="9">
        <v>82.6</v>
      </c>
      <c r="E13" s="9">
        <v>82.4</v>
      </c>
      <c r="I13" s="9">
        <v>82.7</v>
      </c>
    </row>
    <row r="14" spans="1:9" ht="14.25">
      <c r="A14" s="9">
        <v>83.4</v>
      </c>
      <c r="E14" s="9">
        <v>83.8</v>
      </c>
      <c r="I14" s="9">
        <v>89.3</v>
      </c>
    </row>
    <row r="15" spans="1:9" ht="14.25">
      <c r="A15" s="9">
        <v>84</v>
      </c>
      <c r="E15" s="9">
        <v>78</v>
      </c>
      <c r="I15" s="9">
        <v>82.8</v>
      </c>
    </row>
    <row r="16" spans="1:9" s="12" customFormat="1" ht="14.25">
      <c r="A16" s="11">
        <v>87.2</v>
      </c>
      <c r="B16" s="10">
        <f>SUM(A1:A16)</f>
        <v>1318.4</v>
      </c>
      <c r="C16" s="7">
        <f>SUM(B16/16)</f>
        <v>82.4</v>
      </c>
      <c r="D16" s="7">
        <f>SUM(A50/C16)</f>
        <v>1.0110740291262135</v>
      </c>
      <c r="E16" s="11">
        <v>84.2</v>
      </c>
      <c r="F16" s="10">
        <f>SUM(E1:E16)</f>
        <v>1328.8</v>
      </c>
      <c r="G16" s="7">
        <f>SUM(F16/16)</f>
        <v>83.05</v>
      </c>
      <c r="H16" s="7">
        <f>SUM(E34/G16)</f>
        <v>1.0056903148122975</v>
      </c>
      <c r="I16" s="9">
        <v>82.9</v>
      </c>
    </row>
    <row r="17" spans="1:9" ht="14.25">
      <c r="A17" s="9">
        <v>79</v>
      </c>
      <c r="E17" s="9">
        <v>86.4</v>
      </c>
      <c r="I17" s="9">
        <v>77.6</v>
      </c>
    </row>
    <row r="18" spans="1:12" ht="14.25">
      <c r="A18" s="9">
        <v>81.8</v>
      </c>
      <c r="E18" s="9">
        <v>82.4</v>
      </c>
      <c r="I18" s="9">
        <v>82.1</v>
      </c>
      <c r="J18" s="10">
        <f>SUM(I1:I18)</f>
        <v>1479.9999999999998</v>
      </c>
      <c r="K18" s="7">
        <f>SUM(J18/18)</f>
        <v>82.22222222222221</v>
      </c>
      <c r="L18" s="7">
        <f>SUM(I38/K18)</f>
        <v>0.9963513513513516</v>
      </c>
    </row>
    <row r="19" spans="1:9" ht="14.25">
      <c r="A19" s="9">
        <v>88</v>
      </c>
      <c r="E19" s="9">
        <v>76.6</v>
      </c>
      <c r="I19" s="9">
        <v>85</v>
      </c>
    </row>
    <row r="20" spans="1:9" ht="14.25">
      <c r="A20" s="9">
        <v>84</v>
      </c>
      <c r="E20" s="9">
        <v>83.8</v>
      </c>
      <c r="I20" s="9">
        <v>79.4</v>
      </c>
    </row>
    <row r="21" spans="1:9" ht="14.25">
      <c r="A21" s="9">
        <v>82</v>
      </c>
      <c r="E21" s="9">
        <v>84.2</v>
      </c>
      <c r="I21" s="9">
        <v>78.2</v>
      </c>
    </row>
    <row r="22" spans="1:9" ht="14.25">
      <c r="A22" s="9">
        <v>85</v>
      </c>
      <c r="E22" s="9">
        <v>86.8</v>
      </c>
      <c r="I22" s="9">
        <v>81.4</v>
      </c>
    </row>
    <row r="23" spans="1:9" ht="14.25">
      <c r="A23" s="9">
        <v>85.4</v>
      </c>
      <c r="E23" s="9">
        <v>86.2</v>
      </c>
      <c r="I23" s="9">
        <v>87.2</v>
      </c>
    </row>
    <row r="24" spans="1:9" ht="14.25">
      <c r="A24" s="9">
        <v>84.8</v>
      </c>
      <c r="E24" s="9"/>
      <c r="I24" s="9">
        <v>76.8</v>
      </c>
    </row>
    <row r="25" spans="1:9" ht="14.25">
      <c r="A25" s="9">
        <v>81.4</v>
      </c>
      <c r="E25" s="9">
        <v>83.2</v>
      </c>
      <c r="I25" s="9">
        <v>90.8</v>
      </c>
    </row>
    <row r="26" spans="1:9" ht="14.25">
      <c r="A26" s="9">
        <v>79</v>
      </c>
      <c r="E26" s="9">
        <v>83.4</v>
      </c>
      <c r="I26" s="9">
        <v>84.4</v>
      </c>
    </row>
    <row r="27" spans="1:9" ht="14.25">
      <c r="A27" s="9">
        <v>81.6</v>
      </c>
      <c r="E27" s="9">
        <v>80.4</v>
      </c>
      <c r="I27" s="9">
        <v>86.8</v>
      </c>
    </row>
    <row r="28" spans="1:9" ht="14.25">
      <c r="A28" s="9">
        <v>86.6</v>
      </c>
      <c r="E28" s="9">
        <v>87</v>
      </c>
      <c r="I28" s="9">
        <v>82.4</v>
      </c>
    </row>
    <row r="29" spans="1:9" ht="14.25">
      <c r="A29" s="9">
        <v>79</v>
      </c>
      <c r="E29" s="9">
        <v>84.4</v>
      </c>
      <c r="I29" s="9">
        <v>77</v>
      </c>
    </row>
    <row r="30" spans="1:9" ht="14.25">
      <c r="A30" s="9">
        <v>84.8</v>
      </c>
      <c r="E30" s="9">
        <v>88.4</v>
      </c>
      <c r="I30" s="9">
        <v>81</v>
      </c>
    </row>
    <row r="31" spans="1:9" ht="14.25">
      <c r="A31" s="9">
        <v>81.4</v>
      </c>
      <c r="E31" s="9">
        <v>82.4</v>
      </c>
      <c r="I31" s="9">
        <v>76</v>
      </c>
    </row>
    <row r="32" spans="1:9" ht="14.25">
      <c r="A32" s="9">
        <v>84.2</v>
      </c>
      <c r="E32" s="9">
        <v>84.8</v>
      </c>
      <c r="F32" s="10">
        <f>SUM(E17:E32)</f>
        <v>1260.4</v>
      </c>
      <c r="G32" s="7">
        <f>SUM(F32/15)</f>
        <v>84.02666666666667</v>
      </c>
      <c r="H32" s="7">
        <f>SUM(E34/G32)</f>
        <v>0.9940008804168674</v>
      </c>
      <c r="I32" s="9">
        <v>85.2</v>
      </c>
    </row>
    <row r="33" spans="1:9" s="12" customFormat="1" ht="14.25">
      <c r="A33" s="11">
        <v>82.4</v>
      </c>
      <c r="B33" s="10">
        <f>SUM(A17:A33)</f>
        <v>1410.4</v>
      </c>
      <c r="C33" s="7">
        <f>SUM(B33/17)</f>
        <v>82.96470588235294</v>
      </c>
      <c r="D33" s="7">
        <f>SUM(A50/C33)</f>
        <v>1.0041920731707317</v>
      </c>
      <c r="E33" s="10">
        <f>SUM(E1:E32)</f>
        <v>2589.2000000000007</v>
      </c>
      <c r="I33" s="9">
        <v>74.8</v>
      </c>
    </row>
    <row r="34" spans="1:9" ht="14.25">
      <c r="A34" s="9">
        <v>76.6</v>
      </c>
      <c r="E34" s="7">
        <f>SUM(E33/31)</f>
        <v>83.52258064516131</v>
      </c>
      <c r="I34" s="9">
        <v>80.2</v>
      </c>
    </row>
    <row r="35" spans="1:9" ht="14.25">
      <c r="A35" s="9">
        <v>79</v>
      </c>
      <c r="I35" s="9">
        <v>82.2</v>
      </c>
    </row>
    <row r="36" spans="1:12" ht="14.25">
      <c r="A36" s="9">
        <v>85</v>
      </c>
      <c r="I36" s="9">
        <v>80.4</v>
      </c>
      <c r="J36" s="10">
        <f>SUM(I19:I36)</f>
        <v>1469.2</v>
      </c>
      <c r="K36" s="7">
        <f>SUM(J36/18)</f>
        <v>81.62222222222222</v>
      </c>
      <c r="L36" s="7">
        <f>SUM(I38/K36)</f>
        <v>1.0036754696433434</v>
      </c>
    </row>
    <row r="37" spans="1:9" ht="14.25">
      <c r="A37" s="9">
        <v>90</v>
      </c>
      <c r="I37" s="10">
        <f>SUM(I1:I36)</f>
        <v>2949.2000000000003</v>
      </c>
    </row>
    <row r="38" spans="1:9" ht="14.25">
      <c r="A38" s="9">
        <v>88.4</v>
      </c>
      <c r="I38" s="7">
        <f>SUM(I37/36)</f>
        <v>81.92222222222223</v>
      </c>
    </row>
    <row r="39" ht="14.25">
      <c r="A39" s="9">
        <v>78.4</v>
      </c>
    </row>
    <row r="40" ht="14.25">
      <c r="A40" s="9">
        <v>89.6</v>
      </c>
    </row>
    <row r="41" ht="14.25">
      <c r="A41" s="9">
        <v>88.8</v>
      </c>
    </row>
    <row r="42" ht="14.25">
      <c r="A42" s="9">
        <v>86.2</v>
      </c>
    </row>
    <row r="43" ht="14.25">
      <c r="A43" s="9">
        <v>89</v>
      </c>
    </row>
    <row r="44" ht="14.25">
      <c r="A44" s="9">
        <v>86.2</v>
      </c>
    </row>
    <row r="45" ht="14.25">
      <c r="A45" s="9">
        <v>82</v>
      </c>
    </row>
    <row r="46" ht="14.25">
      <c r="A46" s="9">
        <v>82.4</v>
      </c>
    </row>
    <row r="47" ht="14.25">
      <c r="A47" s="9">
        <v>84.4</v>
      </c>
    </row>
    <row r="48" spans="1:4" s="12" customFormat="1" ht="14.25">
      <c r="A48" s="11">
        <v>84.2</v>
      </c>
      <c r="B48" s="10">
        <f>SUM(A34:A48)</f>
        <v>1270.2000000000003</v>
      </c>
      <c r="C48" s="7">
        <f>SUM(B48/15)</f>
        <v>84.68000000000002</v>
      </c>
      <c r="D48" s="7">
        <f>SUM(A50/C48)</f>
        <v>0.9838509683514405</v>
      </c>
    </row>
    <row r="49" s="12" customFormat="1" ht="14.25">
      <c r="A49" s="10">
        <f>SUM(A1:A48)</f>
        <v>3999</v>
      </c>
    </row>
    <row r="50" s="12" customFormat="1" ht="14.25">
      <c r="A50" s="7">
        <f>SUM(A49/48)</f>
        <v>83.3125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13562871888/0538-6352234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甲骨文电脑城</dc:creator>
  <cp:keywords/>
  <dc:description/>
  <cp:lastModifiedBy>User</cp:lastModifiedBy>
  <cp:lastPrinted>2014-08-17T10:18:35Z</cp:lastPrinted>
  <dcterms:created xsi:type="dcterms:W3CDTF">2014-08-15T10:12:04Z</dcterms:created>
  <dcterms:modified xsi:type="dcterms:W3CDTF">2014-09-22T07:46:53Z</dcterms:modified>
  <cp:category/>
  <cp:version/>
  <cp:contentType/>
  <cp:contentStatus/>
</cp:coreProperties>
</file>