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405" activeTab="0"/>
  </bookViews>
  <sheets>
    <sheet name="综合成绩公告" sheetId="1" r:id="rId1"/>
    <sheet name="TZRHMRRY" sheetId="2" state="hidden" r:id="rId2"/>
  </sheets>
  <definedNames/>
  <calcPr fullCalcOnLoad="1"/>
</workbook>
</file>

<file path=xl/sharedStrings.xml><?xml version="1.0" encoding="utf-8"?>
<sst xmlns="http://schemas.openxmlformats.org/spreadsheetml/2006/main" count="177" uniqueCount="93">
  <si>
    <t>姓名</t>
  </si>
  <si>
    <t>性别</t>
  </si>
  <si>
    <t>准考证号</t>
  </si>
  <si>
    <t>招聘单位</t>
  </si>
  <si>
    <t>招聘岗位</t>
  </si>
  <si>
    <t>向华英</t>
  </si>
  <si>
    <t>女</t>
  </si>
  <si>
    <t>15220430790718</t>
  </si>
  <si>
    <t>公路管理局</t>
  </si>
  <si>
    <t>法规与管理</t>
  </si>
  <si>
    <t>龚垠铭</t>
  </si>
  <si>
    <t>男</t>
  </si>
  <si>
    <t>15220410131713</t>
  </si>
  <si>
    <t>工程与设计</t>
  </si>
  <si>
    <t>15220410041704</t>
  </si>
  <si>
    <t>张琬灵</t>
  </si>
  <si>
    <t>15220420350915</t>
  </si>
  <si>
    <t>综合与宣传</t>
  </si>
  <si>
    <t>朱  洁</t>
  </si>
  <si>
    <t>15230440072207</t>
  </si>
  <si>
    <t>交通物流发展局</t>
  </si>
  <si>
    <t>市场管理</t>
  </si>
  <si>
    <t>万旭岚</t>
  </si>
  <si>
    <t>15230450091014</t>
  </si>
  <si>
    <t>综合管理</t>
  </si>
  <si>
    <t>谢  竞</t>
  </si>
  <si>
    <t>15230470060626</t>
  </si>
  <si>
    <t>规划设计</t>
  </si>
  <si>
    <t>王梦璇</t>
  </si>
  <si>
    <t>15230460052405</t>
  </si>
  <si>
    <t>工程管理</t>
  </si>
  <si>
    <t>宜昌市交通运输局2015年上半年公开招聘所属事业单位工作人员综合成绩公告</t>
  </si>
  <si>
    <t>笔试分数</t>
  </si>
  <si>
    <t>笔试分数40%</t>
  </si>
  <si>
    <t>面试分数</t>
  </si>
  <si>
    <t>面试分数60%</t>
  </si>
  <si>
    <t>综合成绩</t>
  </si>
  <si>
    <t>排序</t>
  </si>
  <si>
    <t>1</t>
  </si>
  <si>
    <t>蔡保英</t>
  </si>
  <si>
    <t>15220430482117</t>
  </si>
  <si>
    <t>2</t>
  </si>
  <si>
    <t>闫  娇</t>
  </si>
  <si>
    <t>15220430592128</t>
  </si>
  <si>
    <t>3</t>
  </si>
  <si>
    <t>袁  伟</t>
  </si>
  <si>
    <t>宋正东</t>
  </si>
  <si>
    <t>15220410211721</t>
  </si>
  <si>
    <t>王振宇</t>
  </si>
  <si>
    <t>15220410111711</t>
  </si>
  <si>
    <t>4</t>
  </si>
  <si>
    <t>王道文</t>
  </si>
  <si>
    <t>15220410441814</t>
  </si>
  <si>
    <t>5</t>
  </si>
  <si>
    <t>杨丽冰</t>
  </si>
  <si>
    <t>15220410451815</t>
  </si>
  <si>
    <t>6</t>
  </si>
  <si>
    <t>曾  欢</t>
  </si>
  <si>
    <t>15220420470927</t>
  </si>
  <si>
    <t>刘晶晶</t>
  </si>
  <si>
    <t>15220420500930</t>
  </si>
  <si>
    <t>黄  玮</t>
  </si>
  <si>
    <t>15230440640804</t>
  </si>
  <si>
    <t>谭博文</t>
  </si>
  <si>
    <t>15230440462316</t>
  </si>
  <si>
    <t>高  洁</t>
  </si>
  <si>
    <t>15230450241029</t>
  </si>
  <si>
    <t>邹  天</t>
  </si>
  <si>
    <t>15230450561201</t>
  </si>
  <si>
    <t>宋  婷</t>
  </si>
  <si>
    <t>15230450361111</t>
  </si>
  <si>
    <t>付坤林</t>
  </si>
  <si>
    <t>15230470030623</t>
  </si>
  <si>
    <t>陈立丽</t>
  </si>
  <si>
    <t>15230470050625</t>
  </si>
  <si>
    <t>缺考</t>
  </si>
  <si>
    <t>鲁  昆</t>
  </si>
  <si>
    <t>15230460032403</t>
  </si>
  <si>
    <t>梅  斌</t>
  </si>
  <si>
    <t>15230460310901</t>
  </si>
  <si>
    <t>综合成绩样表.xls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</si>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</sst>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_)"/>
    <numFmt numFmtId="177" formatCode="_(&quot;$&quot;* #,##0_);_(&quot;$&quot;* \(#,##0\);_(&quot;$&quot;* &quot;-&quot;_);_(@_)"/>
    <numFmt numFmtId="178" formatCode="_(&quot;$&quot;* #,##0_);_(&quot;$&quot;* \(#,##0\);_(&quot;$&quot;* &quot;-&quot;??_);_(@_)"/>
    <numFmt numFmtId="179" formatCode="mmm\ dd\,\ yy"/>
    <numFmt numFmtId="180" formatCode="_(&quot;$&quot;* #,##0.0_);_(&quot;$&quot;* \(#,##0.0\);_(&quot;$&quot;* &quot;-&quot;??_);_(@_)"/>
    <numFmt numFmtId="181" formatCode="_(&quot;$&quot;* #,##0.00_);_(&quot;$&quot;* \(#,##0.00\);_(&quot;$&quot;* &quot;-&quot;??_);_(@_)"/>
    <numFmt numFmtId="182" formatCode="0.00_);[Red]\(0.00\)"/>
    <numFmt numFmtId="183" formatCode="0.00_ "/>
  </numFmts>
  <fonts count="43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宋体"/>
      <family val="0"/>
    </font>
    <font>
      <b/>
      <sz val="14"/>
      <name val="黑体"/>
      <family val="0"/>
    </font>
    <font>
      <b/>
      <sz val="12"/>
      <name val="黑体"/>
      <family val="0"/>
    </font>
    <font>
      <b/>
      <sz val="12"/>
      <name val="宋体"/>
      <family val="0"/>
    </font>
    <font>
      <sz val="12"/>
      <name val="黑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2"/>
      <name val="Arial"/>
      <family val="2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2"/>
      <color indexed="17"/>
      <name val="宋体"/>
      <family val="0"/>
    </font>
    <font>
      <sz val="10"/>
      <name val="Times New Roman"/>
      <family val="1"/>
    </font>
    <font>
      <sz val="11"/>
      <color indexed="17"/>
      <name val="宋体"/>
      <family val="0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0"/>
      <name val="Arial"/>
      <family val="2"/>
    </font>
    <font>
      <sz val="7"/>
      <name val="Small Fonts"/>
      <family val="2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2"/>
      <color indexed="8"/>
      <name val="宋体"/>
      <family val="0"/>
    </font>
    <font>
      <sz val="12"/>
      <color indexed="16"/>
      <name val="宋体"/>
      <family val="0"/>
    </font>
    <font>
      <sz val="10"/>
      <name val="MS Sans Serif"/>
      <family val="2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2"/>
      <name val="바탕체"/>
      <family val="3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name val="蹈框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10" borderId="0" applyNumberFormat="0" applyBorder="0" applyAlignment="0" applyProtection="0"/>
    <xf numFmtId="0" fontId="12" fillId="22" borderId="0" applyNumberFormat="0" applyBorder="0" applyAlignment="0" applyProtection="0"/>
    <xf numFmtId="0" fontId="13" fillId="9" borderId="0" applyNumberFormat="0" applyBorder="0" applyAlignment="0" applyProtection="0"/>
    <xf numFmtId="0" fontId="13" fillId="14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3" fillId="2" borderId="0" applyNumberFormat="0" applyBorder="0" applyAlignment="0" applyProtection="0"/>
    <xf numFmtId="0" fontId="13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3" fillId="6" borderId="0" applyNumberFormat="0" applyBorder="0" applyAlignment="0" applyProtection="0"/>
    <xf numFmtId="0" fontId="13" fillId="2" borderId="0" applyNumberFormat="0" applyBorder="0" applyAlignment="0" applyProtection="0"/>
    <xf numFmtId="0" fontId="12" fillId="10" borderId="0" applyNumberFormat="0" applyBorder="0" applyAlignment="0" applyProtection="0"/>
    <xf numFmtId="0" fontId="12" fillId="19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2" fillId="7" borderId="0" applyNumberFormat="0" applyBorder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37" fontId="29" fillId="0" borderId="0">
      <alignment/>
      <protection/>
    </xf>
    <xf numFmtId="0" fontId="34" fillId="0" borderId="0">
      <alignment/>
      <protection/>
    </xf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18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33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2" fillId="4" borderId="0" applyNumberFormat="0" applyBorder="0" applyAlignment="0" applyProtection="0"/>
    <xf numFmtId="0" fontId="19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4" borderId="7" applyNumberFormat="0" applyAlignment="0" applyProtection="0"/>
    <xf numFmtId="0" fontId="27" fillId="23" borderId="8" applyNumberFormat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0" borderId="9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>
      <alignment/>
      <protection/>
    </xf>
    <xf numFmtId="0" fontId="1" fillId="0" borderId="0">
      <alignment/>
      <protection/>
    </xf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>
      <alignment/>
      <protection/>
    </xf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9" borderId="0" applyNumberFormat="0" applyBorder="0" applyAlignment="0" applyProtection="0"/>
    <xf numFmtId="0" fontId="16" fillId="15" borderId="0" applyNumberFormat="0" applyBorder="0" applyAlignment="0" applyProtection="0"/>
    <xf numFmtId="0" fontId="41" fillId="14" borderId="10" applyNumberFormat="0" applyAlignment="0" applyProtection="0"/>
    <xf numFmtId="0" fontId="39" fillId="7" borderId="7" applyNumberFormat="0" applyAlignment="0" applyProtection="0"/>
    <xf numFmtId="0" fontId="1" fillId="0" borderId="0">
      <alignment/>
      <protection locked="0"/>
    </xf>
    <xf numFmtId="0" fontId="42" fillId="0" borderId="0" applyNumberFormat="0" applyFill="0" applyBorder="0" applyAlignment="0" applyProtection="0"/>
    <xf numFmtId="0" fontId="0" fillId="9" borderId="11" applyNumberFormat="0" applyFont="0" applyAlignment="0" applyProtection="0"/>
    <xf numFmtId="0" fontId="15" fillId="18" borderId="0" applyNumberFormat="0" applyBorder="0" applyAlignment="0" applyProtection="0"/>
    <xf numFmtId="0" fontId="15" fillId="29" borderId="0" applyNumberFormat="0" applyBorder="0" applyAlignment="0" applyProtection="0"/>
    <xf numFmtId="0" fontId="15" fillId="23" borderId="0" applyNumberFormat="0" applyBorder="0" applyAlignment="0" applyProtection="0"/>
    <xf numFmtId="0" fontId="15" fillId="13" borderId="0" applyNumberFormat="0" applyBorder="0" applyAlignment="0" applyProtection="0"/>
    <xf numFmtId="0" fontId="15" fillId="27" borderId="0" applyNumberFormat="0" applyBorder="0" applyAlignment="0" applyProtection="0"/>
    <xf numFmtId="0" fontId="15" fillId="20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114">
      <alignment/>
      <protection/>
    </xf>
    <xf numFmtId="0" fontId="2" fillId="4" borderId="0" xfId="114" applyFont="1" applyFill="1">
      <alignment/>
      <protection/>
    </xf>
    <xf numFmtId="0" fontId="1" fillId="4" borderId="0" xfId="114" applyFill="1">
      <alignment/>
      <protection/>
    </xf>
    <xf numFmtId="0" fontId="1" fillId="15" borderId="12" xfId="114" applyFill="1" applyBorder="1">
      <alignment/>
      <protection/>
    </xf>
    <xf numFmtId="0" fontId="3" fillId="30" borderId="13" xfId="114" applyFont="1" applyFill="1" applyBorder="1" applyAlignment="1">
      <alignment horizontal="center"/>
      <protection/>
    </xf>
    <xf numFmtId="0" fontId="4" fillId="31" borderId="14" xfId="114" applyFont="1" applyFill="1" applyBorder="1" applyAlignment="1">
      <alignment horizontal="center"/>
      <protection/>
    </xf>
    <xf numFmtId="0" fontId="3" fillId="30" borderId="14" xfId="114" applyFont="1" applyFill="1" applyBorder="1" applyAlignment="1">
      <alignment horizontal="center"/>
      <protection/>
    </xf>
    <xf numFmtId="0" fontId="3" fillId="30" borderId="15" xfId="114" applyFont="1" applyFill="1" applyBorder="1" applyAlignment="1">
      <alignment horizontal="center"/>
      <protection/>
    </xf>
    <xf numFmtId="0" fontId="1" fillId="15" borderId="16" xfId="114" applyFill="1" applyBorder="1">
      <alignment/>
      <protection/>
    </xf>
    <xf numFmtId="0" fontId="1" fillId="15" borderId="17" xfId="114" applyFill="1" applyBorder="1">
      <alignment/>
      <protection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82" fontId="0" fillId="0" borderId="0" xfId="0" applyNumberFormat="1" applyAlignment="1">
      <alignment vertical="center"/>
    </xf>
    <xf numFmtId="182" fontId="0" fillId="0" borderId="0" xfId="0" applyNumberFormat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82" fontId="8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8" xfId="0" applyNumberFormat="1" applyFont="1" applyBorder="1" applyAlignment="1">
      <alignment horizontal="center" vertical="center" wrapText="1"/>
    </xf>
    <xf numFmtId="183" fontId="2" fillId="0" borderId="18" xfId="0" applyNumberFormat="1" applyFont="1" applyBorder="1" applyAlignment="1">
      <alignment horizontal="center" vertical="center"/>
    </xf>
    <xf numFmtId="182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183" fontId="2" fillId="0" borderId="18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</cellXfs>
  <cellStyles count="13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4" xfId="63"/>
    <cellStyle name="Accent4 - 20%" xfId="64"/>
    <cellStyle name="Accent4 - 40%" xfId="65"/>
    <cellStyle name="Accent4 - 60%" xfId="66"/>
    <cellStyle name="Accent5" xfId="67"/>
    <cellStyle name="Accent5 - 20%" xfId="68"/>
    <cellStyle name="Accent5 - 40%" xfId="69"/>
    <cellStyle name="Accent5 - 60%" xfId="70"/>
    <cellStyle name="Accent6" xfId="71"/>
    <cellStyle name="Accent6 - 20%" xfId="72"/>
    <cellStyle name="Accent6 - 40%" xfId="73"/>
    <cellStyle name="Accent6 - 60%" xfId="74"/>
    <cellStyle name="ColLevel_0" xfId="75"/>
    <cellStyle name="Comma [0]_1995" xfId="76"/>
    <cellStyle name="Comma_1995" xfId="77"/>
    <cellStyle name="Currency [0]_1995" xfId="78"/>
    <cellStyle name="Currency_1995" xfId="79"/>
    <cellStyle name="Header1" xfId="80"/>
    <cellStyle name="Header2" xfId="81"/>
    <cellStyle name="no dec" xfId="82"/>
    <cellStyle name="Normal_APR" xfId="83"/>
    <cellStyle name="RowLevel_0" xfId="84"/>
    <cellStyle name="Percent" xfId="85"/>
    <cellStyle name="标题" xfId="86"/>
    <cellStyle name="标题 1" xfId="87"/>
    <cellStyle name="标题 2" xfId="88"/>
    <cellStyle name="标题 3" xfId="89"/>
    <cellStyle name="标题 4" xfId="90"/>
    <cellStyle name="表标题" xfId="91"/>
    <cellStyle name="差" xfId="92"/>
    <cellStyle name="差_复件 04 干部统计数据自动生成系统（公务员）091217.01版本" xfId="93"/>
    <cellStyle name="常规 2" xfId="94"/>
    <cellStyle name="常规 5" xfId="95"/>
    <cellStyle name="常规 7" xfId="96"/>
    <cellStyle name="常规 8" xfId="97"/>
    <cellStyle name="Hyperlink" xfId="98"/>
    <cellStyle name="好" xfId="99"/>
    <cellStyle name="好_复件 04 干部统计数据自动生成系统（公务员）091217.01版本" xfId="100"/>
    <cellStyle name="汇总" xfId="101"/>
    <cellStyle name="Currency" xfId="102"/>
    <cellStyle name="Currency [0]" xfId="103"/>
    <cellStyle name="计算" xfId="104"/>
    <cellStyle name="检查单元格" xfId="105"/>
    <cellStyle name="解释性文本" xfId="106"/>
    <cellStyle name="警告文本" xfId="107"/>
    <cellStyle name="链接单元格" xfId="108"/>
    <cellStyle name="콤마 [0]_BOILER-CO1" xfId="109"/>
    <cellStyle name="콤마_BOILER-CO1" xfId="110"/>
    <cellStyle name="통화 [0]_BOILER-CO1" xfId="111"/>
    <cellStyle name="통화_BOILER-CO1" xfId="112"/>
    <cellStyle name="표준_0N-HANDLING " xfId="113"/>
    <cellStyle name="표준_kc-elec system check list" xfId="114"/>
    <cellStyle name="霓付 [0]_97MBO" xfId="115"/>
    <cellStyle name="霓付_97MBO" xfId="116"/>
    <cellStyle name="烹拳 [0]_97MBO" xfId="117"/>
    <cellStyle name="烹拳_97MBO" xfId="118"/>
    <cellStyle name="普通_ 白土" xfId="119"/>
    <cellStyle name="千分位[0]_ 白土" xfId="120"/>
    <cellStyle name="千分位_ 白土" xfId="121"/>
    <cellStyle name="千位[0]_GetDateDialog" xfId="122"/>
    <cellStyle name="千位_GetDateDialog" xfId="123"/>
    <cellStyle name="Comma" xfId="124"/>
    <cellStyle name="Comma [0]" xfId="125"/>
    <cellStyle name="钎霖_laroux" xfId="126"/>
    <cellStyle name="强调 1" xfId="127"/>
    <cellStyle name="强调 2" xfId="128"/>
    <cellStyle name="强调 3" xfId="129"/>
    <cellStyle name="强调文字颜色 1" xfId="130"/>
    <cellStyle name="强调文字颜色 2" xfId="131"/>
    <cellStyle name="强调文字颜色 3" xfId="132"/>
    <cellStyle name="强调文字颜色 4" xfId="133"/>
    <cellStyle name="强调文字颜色 5" xfId="134"/>
    <cellStyle name="强调文字颜色 6" xfId="135"/>
    <cellStyle name="适中" xfId="136"/>
    <cellStyle name="输出" xfId="137"/>
    <cellStyle name="输入" xfId="138"/>
    <cellStyle name="样式 1" xfId="139"/>
    <cellStyle name="Followed Hyperlink" xfId="140"/>
    <cellStyle name="注释" xfId="141"/>
    <cellStyle name="着色 1" xfId="142"/>
    <cellStyle name="着色 2" xfId="143"/>
    <cellStyle name="着色 3" xfId="144"/>
    <cellStyle name="着色 4" xfId="145"/>
    <cellStyle name="着色 5" xfId="146"/>
    <cellStyle name="着色 6" xfId="1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M12" sqref="M12"/>
    </sheetView>
  </sheetViews>
  <sheetFormatPr defaultColWidth="9.00390625" defaultRowHeight="14.25"/>
  <cols>
    <col min="1" max="1" width="7.375" style="0" customWidth="1"/>
    <col min="2" max="2" width="4.625" style="0" customWidth="1"/>
    <col min="3" max="3" width="18.375" style="0" customWidth="1"/>
    <col min="4" max="4" width="15.00390625" style="12" customWidth="1"/>
    <col min="5" max="5" width="13.00390625" style="13" customWidth="1"/>
    <col min="6" max="6" width="9.75390625" style="14" customWidth="1"/>
    <col min="7" max="7" width="10.25390625" style="0" customWidth="1"/>
    <col min="8" max="8" width="8.875" style="15" customWidth="1"/>
    <col min="9" max="9" width="10.00390625" style="0" customWidth="1"/>
    <col min="10" max="10" width="11.50390625" style="0" customWidth="1"/>
    <col min="11" max="11" width="9.25390625" style="0" customWidth="1"/>
    <col min="15" max="15" width="19.625" style="0" customWidth="1"/>
  </cols>
  <sheetData>
    <row r="1" spans="1:11" ht="41.25" customHeight="1">
      <c r="A1" s="29" t="s">
        <v>31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ht="37.5" customHeight="1">
      <c r="A2" s="16" t="s">
        <v>0</v>
      </c>
      <c r="B2" s="17" t="s">
        <v>1</v>
      </c>
      <c r="C2" s="17" t="s">
        <v>2</v>
      </c>
      <c r="D2" s="18" t="s">
        <v>3</v>
      </c>
      <c r="E2" s="18" t="s">
        <v>4</v>
      </c>
      <c r="F2" s="19" t="s">
        <v>32</v>
      </c>
      <c r="G2" s="17" t="s">
        <v>33</v>
      </c>
      <c r="H2" s="19" t="s">
        <v>34</v>
      </c>
      <c r="I2" s="27" t="s">
        <v>35</v>
      </c>
      <c r="J2" s="27" t="s">
        <v>36</v>
      </c>
      <c r="K2" s="17" t="s">
        <v>37</v>
      </c>
    </row>
    <row r="3" spans="1:11" s="11" customFormat="1" ht="19.5" customHeight="1">
      <c r="A3" s="20" t="s">
        <v>5</v>
      </c>
      <c r="B3" s="20" t="s">
        <v>6</v>
      </c>
      <c r="C3" s="20" t="s">
        <v>7</v>
      </c>
      <c r="D3" s="21" t="s">
        <v>8</v>
      </c>
      <c r="E3" s="20" t="s">
        <v>9</v>
      </c>
      <c r="F3" s="22">
        <v>55.5</v>
      </c>
      <c r="G3" s="23">
        <f aca="true" t="shared" si="0" ref="G3:G14">F3*0.4</f>
        <v>22.200000000000003</v>
      </c>
      <c r="H3" s="24">
        <v>76.8</v>
      </c>
      <c r="I3" s="28">
        <f aca="true" t="shared" si="1" ref="I3:I14">H3*0.6</f>
        <v>46.08</v>
      </c>
      <c r="J3" s="23">
        <f aca="true" t="shared" si="2" ref="J3:J14">G3+I3</f>
        <v>68.28</v>
      </c>
      <c r="K3" s="26" t="s">
        <v>38</v>
      </c>
    </row>
    <row r="4" spans="1:11" s="11" customFormat="1" ht="19.5" customHeight="1">
      <c r="A4" s="20" t="s">
        <v>39</v>
      </c>
      <c r="B4" s="20" t="s">
        <v>6</v>
      </c>
      <c r="C4" s="20" t="s">
        <v>40</v>
      </c>
      <c r="D4" s="21" t="s">
        <v>8</v>
      </c>
      <c r="E4" s="20" t="s">
        <v>9</v>
      </c>
      <c r="F4" s="22">
        <v>60</v>
      </c>
      <c r="G4" s="23">
        <f t="shared" si="0"/>
        <v>24</v>
      </c>
      <c r="H4" s="24">
        <v>72</v>
      </c>
      <c r="I4" s="28">
        <f t="shared" si="1"/>
        <v>43.199999999999996</v>
      </c>
      <c r="J4" s="23">
        <f t="shared" si="2"/>
        <v>67.19999999999999</v>
      </c>
      <c r="K4" s="26" t="s">
        <v>41</v>
      </c>
    </row>
    <row r="5" spans="1:11" s="11" customFormat="1" ht="19.5" customHeight="1">
      <c r="A5" s="20" t="s">
        <v>42</v>
      </c>
      <c r="B5" s="20" t="s">
        <v>6</v>
      </c>
      <c r="C5" s="20" t="s">
        <v>43</v>
      </c>
      <c r="D5" s="21" t="s">
        <v>8</v>
      </c>
      <c r="E5" s="20" t="s">
        <v>9</v>
      </c>
      <c r="F5" s="22">
        <v>55</v>
      </c>
      <c r="G5" s="23">
        <f t="shared" si="0"/>
        <v>22</v>
      </c>
      <c r="H5" s="24">
        <v>73.4</v>
      </c>
      <c r="I5" s="28">
        <f t="shared" si="1"/>
        <v>44.04</v>
      </c>
      <c r="J5" s="23">
        <f t="shared" si="2"/>
        <v>66.03999999999999</v>
      </c>
      <c r="K5" s="26" t="s">
        <v>44</v>
      </c>
    </row>
    <row r="6" spans="1:11" s="11" customFormat="1" ht="19.5" customHeight="1">
      <c r="A6" s="20" t="s">
        <v>10</v>
      </c>
      <c r="B6" s="20" t="s">
        <v>11</v>
      </c>
      <c r="C6" s="20" t="s">
        <v>12</v>
      </c>
      <c r="D6" s="21" t="s">
        <v>8</v>
      </c>
      <c r="E6" s="20" t="s">
        <v>13</v>
      </c>
      <c r="F6" s="22">
        <v>64</v>
      </c>
      <c r="G6" s="23">
        <f t="shared" si="0"/>
        <v>25.6</v>
      </c>
      <c r="H6" s="24">
        <v>89</v>
      </c>
      <c r="I6" s="28">
        <f t="shared" si="1"/>
        <v>53.4</v>
      </c>
      <c r="J6" s="23">
        <f t="shared" si="2"/>
        <v>79</v>
      </c>
      <c r="K6" s="26" t="s">
        <v>38</v>
      </c>
    </row>
    <row r="7" spans="1:11" s="11" customFormat="1" ht="19.5" customHeight="1">
      <c r="A7" s="20" t="s">
        <v>45</v>
      </c>
      <c r="B7" s="20" t="s">
        <v>11</v>
      </c>
      <c r="C7" s="20" t="s">
        <v>14</v>
      </c>
      <c r="D7" s="21" t="s">
        <v>8</v>
      </c>
      <c r="E7" s="20" t="s">
        <v>13</v>
      </c>
      <c r="F7" s="22">
        <v>69.5</v>
      </c>
      <c r="G7" s="23">
        <f t="shared" si="0"/>
        <v>27.8</v>
      </c>
      <c r="H7" s="24">
        <v>83.6</v>
      </c>
      <c r="I7" s="28">
        <f t="shared" si="1"/>
        <v>50.16</v>
      </c>
      <c r="J7" s="23">
        <f t="shared" si="2"/>
        <v>77.96</v>
      </c>
      <c r="K7" s="26" t="s">
        <v>41</v>
      </c>
    </row>
    <row r="8" spans="1:11" s="11" customFormat="1" ht="19.5" customHeight="1">
      <c r="A8" s="20" t="s">
        <v>46</v>
      </c>
      <c r="B8" s="20" t="s">
        <v>11</v>
      </c>
      <c r="C8" s="20" t="s">
        <v>47</v>
      </c>
      <c r="D8" s="21" t="s">
        <v>8</v>
      </c>
      <c r="E8" s="20" t="s">
        <v>13</v>
      </c>
      <c r="F8" s="22">
        <v>74</v>
      </c>
      <c r="G8" s="23">
        <f t="shared" si="0"/>
        <v>29.6</v>
      </c>
      <c r="H8" s="24">
        <v>75.2</v>
      </c>
      <c r="I8" s="28">
        <f t="shared" si="1"/>
        <v>45.12</v>
      </c>
      <c r="J8" s="23">
        <f t="shared" si="2"/>
        <v>74.72</v>
      </c>
      <c r="K8" s="26" t="s">
        <v>44</v>
      </c>
    </row>
    <row r="9" spans="1:11" ht="19.5" customHeight="1">
      <c r="A9" s="20" t="s">
        <v>48</v>
      </c>
      <c r="B9" s="20" t="s">
        <v>11</v>
      </c>
      <c r="C9" s="20" t="s">
        <v>49</v>
      </c>
      <c r="D9" s="21" t="s">
        <v>8</v>
      </c>
      <c r="E9" s="20" t="s">
        <v>13</v>
      </c>
      <c r="F9" s="22">
        <v>59</v>
      </c>
      <c r="G9" s="23">
        <f t="shared" si="0"/>
        <v>23.6</v>
      </c>
      <c r="H9" s="24">
        <v>78.6</v>
      </c>
      <c r="I9" s="28">
        <f t="shared" si="1"/>
        <v>47.16</v>
      </c>
      <c r="J9" s="23">
        <f t="shared" si="2"/>
        <v>70.75999999999999</v>
      </c>
      <c r="K9" s="26" t="s">
        <v>50</v>
      </c>
    </row>
    <row r="10" spans="1:11" ht="19.5" customHeight="1">
      <c r="A10" s="20" t="s">
        <v>51</v>
      </c>
      <c r="B10" s="20" t="s">
        <v>11</v>
      </c>
      <c r="C10" s="20" t="s">
        <v>52</v>
      </c>
      <c r="D10" s="21" t="s">
        <v>8</v>
      </c>
      <c r="E10" s="20" t="s">
        <v>13</v>
      </c>
      <c r="F10" s="22">
        <v>62</v>
      </c>
      <c r="G10" s="23">
        <f t="shared" si="0"/>
        <v>24.8</v>
      </c>
      <c r="H10" s="24">
        <v>73.6</v>
      </c>
      <c r="I10" s="28">
        <f t="shared" si="1"/>
        <v>44.16</v>
      </c>
      <c r="J10" s="23">
        <f t="shared" si="2"/>
        <v>68.96</v>
      </c>
      <c r="K10" s="26" t="s">
        <v>53</v>
      </c>
    </row>
    <row r="11" spans="1:11" ht="19.5" customHeight="1">
      <c r="A11" s="20" t="s">
        <v>54</v>
      </c>
      <c r="B11" s="20" t="s">
        <v>6</v>
      </c>
      <c r="C11" s="20" t="s">
        <v>55</v>
      </c>
      <c r="D11" s="21" t="s">
        <v>8</v>
      </c>
      <c r="E11" s="20" t="s">
        <v>13</v>
      </c>
      <c r="F11" s="22">
        <v>58.5</v>
      </c>
      <c r="G11" s="23">
        <f t="shared" si="0"/>
        <v>23.400000000000002</v>
      </c>
      <c r="H11" s="24">
        <v>75.6</v>
      </c>
      <c r="I11" s="28">
        <f t="shared" si="1"/>
        <v>45.35999999999999</v>
      </c>
      <c r="J11" s="23">
        <f t="shared" si="2"/>
        <v>68.75999999999999</v>
      </c>
      <c r="K11" s="26" t="s">
        <v>56</v>
      </c>
    </row>
    <row r="12" spans="1:11" ht="19.5" customHeight="1">
      <c r="A12" s="20" t="s">
        <v>15</v>
      </c>
      <c r="B12" s="20" t="s">
        <v>6</v>
      </c>
      <c r="C12" s="20" t="s">
        <v>16</v>
      </c>
      <c r="D12" s="21" t="s">
        <v>8</v>
      </c>
      <c r="E12" s="20" t="s">
        <v>17</v>
      </c>
      <c r="F12" s="20">
        <v>74</v>
      </c>
      <c r="G12" s="23">
        <f t="shared" si="0"/>
        <v>29.6</v>
      </c>
      <c r="H12" s="24">
        <v>87.8</v>
      </c>
      <c r="I12" s="28">
        <f t="shared" si="1"/>
        <v>52.68</v>
      </c>
      <c r="J12" s="23">
        <f t="shared" si="2"/>
        <v>82.28</v>
      </c>
      <c r="K12" s="26" t="s">
        <v>38</v>
      </c>
    </row>
    <row r="13" spans="1:11" ht="19.5" customHeight="1">
      <c r="A13" s="20" t="s">
        <v>57</v>
      </c>
      <c r="B13" s="20" t="s">
        <v>11</v>
      </c>
      <c r="C13" s="20" t="s">
        <v>58</v>
      </c>
      <c r="D13" s="21" t="s">
        <v>8</v>
      </c>
      <c r="E13" s="20" t="s">
        <v>17</v>
      </c>
      <c r="F13" s="20">
        <v>73</v>
      </c>
      <c r="G13" s="23">
        <f t="shared" si="0"/>
        <v>29.200000000000003</v>
      </c>
      <c r="H13" s="24">
        <v>77</v>
      </c>
      <c r="I13" s="28">
        <f t="shared" si="1"/>
        <v>46.199999999999996</v>
      </c>
      <c r="J13" s="23">
        <f t="shared" si="2"/>
        <v>75.4</v>
      </c>
      <c r="K13" s="26" t="s">
        <v>41</v>
      </c>
    </row>
    <row r="14" spans="1:11" ht="19.5" customHeight="1">
      <c r="A14" s="20" t="s">
        <v>59</v>
      </c>
      <c r="B14" s="20" t="s">
        <v>6</v>
      </c>
      <c r="C14" s="20" t="s">
        <v>60</v>
      </c>
      <c r="D14" s="21" t="s">
        <v>8</v>
      </c>
      <c r="E14" s="20" t="s">
        <v>17</v>
      </c>
      <c r="F14" s="20">
        <v>69</v>
      </c>
      <c r="G14" s="23">
        <f t="shared" si="0"/>
        <v>27.6</v>
      </c>
      <c r="H14" s="24">
        <v>78.2</v>
      </c>
      <c r="I14" s="28">
        <f t="shared" si="1"/>
        <v>46.92</v>
      </c>
      <c r="J14" s="23">
        <f t="shared" si="2"/>
        <v>74.52000000000001</v>
      </c>
      <c r="K14" s="26" t="s">
        <v>44</v>
      </c>
    </row>
    <row r="15" spans="1:11" ht="19.5" customHeight="1">
      <c r="A15" s="20" t="s">
        <v>18</v>
      </c>
      <c r="B15" s="25" t="s">
        <v>6</v>
      </c>
      <c r="C15" s="20" t="s">
        <v>19</v>
      </c>
      <c r="D15" s="20" t="s">
        <v>20</v>
      </c>
      <c r="E15" s="20" t="s">
        <v>21</v>
      </c>
      <c r="F15" s="22">
        <v>77.5</v>
      </c>
      <c r="G15" s="23">
        <f aca="true" t="shared" si="3" ref="G15:G20">SUM(F15*0.4)</f>
        <v>31</v>
      </c>
      <c r="H15" s="23">
        <v>87.4</v>
      </c>
      <c r="I15" s="23">
        <f aca="true" t="shared" si="4" ref="I15:I23">SUM(H15*0.6)</f>
        <v>52.440000000000005</v>
      </c>
      <c r="J15" s="23">
        <f aca="true" t="shared" si="5" ref="J15:J23">SUM(G15+I15)</f>
        <v>83.44</v>
      </c>
      <c r="K15" s="26" t="s">
        <v>38</v>
      </c>
    </row>
    <row r="16" spans="1:11" ht="19.5" customHeight="1">
      <c r="A16" s="20" t="s">
        <v>61</v>
      </c>
      <c r="B16" s="25" t="s">
        <v>6</v>
      </c>
      <c r="C16" s="20" t="s">
        <v>62</v>
      </c>
      <c r="D16" s="20" t="s">
        <v>20</v>
      </c>
      <c r="E16" s="20" t="s">
        <v>21</v>
      </c>
      <c r="F16" s="22">
        <v>80.5</v>
      </c>
      <c r="G16" s="23">
        <f t="shared" si="3"/>
        <v>32.2</v>
      </c>
      <c r="H16" s="23">
        <v>82.2</v>
      </c>
      <c r="I16" s="23">
        <f t="shared" si="4"/>
        <v>49.32</v>
      </c>
      <c r="J16" s="23">
        <f t="shared" si="5"/>
        <v>81.52000000000001</v>
      </c>
      <c r="K16" s="26" t="s">
        <v>41</v>
      </c>
    </row>
    <row r="17" spans="1:11" ht="19.5" customHeight="1">
      <c r="A17" s="20" t="s">
        <v>63</v>
      </c>
      <c r="B17" s="25" t="s">
        <v>11</v>
      </c>
      <c r="C17" s="20" t="s">
        <v>64</v>
      </c>
      <c r="D17" s="20" t="s">
        <v>20</v>
      </c>
      <c r="E17" s="20" t="s">
        <v>21</v>
      </c>
      <c r="F17" s="22">
        <v>75.5</v>
      </c>
      <c r="G17" s="23">
        <f t="shared" si="3"/>
        <v>30.200000000000003</v>
      </c>
      <c r="H17" s="23">
        <v>77</v>
      </c>
      <c r="I17" s="23">
        <f t="shared" si="4"/>
        <v>46.199999999999996</v>
      </c>
      <c r="J17" s="23">
        <f t="shared" si="5"/>
        <v>76.4</v>
      </c>
      <c r="K17" s="26" t="s">
        <v>44</v>
      </c>
    </row>
    <row r="18" spans="1:11" ht="19.5" customHeight="1">
      <c r="A18" s="20" t="s">
        <v>22</v>
      </c>
      <c r="B18" s="25" t="s">
        <v>6</v>
      </c>
      <c r="C18" s="20" t="s">
        <v>23</v>
      </c>
      <c r="D18" s="20" t="s">
        <v>20</v>
      </c>
      <c r="E18" s="20" t="s">
        <v>24</v>
      </c>
      <c r="F18" s="20">
        <v>70.5</v>
      </c>
      <c r="G18" s="23">
        <f t="shared" si="3"/>
        <v>28.200000000000003</v>
      </c>
      <c r="H18" s="23">
        <v>83.4</v>
      </c>
      <c r="I18" s="23">
        <f t="shared" si="4"/>
        <v>50.04</v>
      </c>
      <c r="J18" s="23">
        <f t="shared" si="5"/>
        <v>78.24000000000001</v>
      </c>
      <c r="K18" s="26" t="s">
        <v>38</v>
      </c>
    </row>
    <row r="19" spans="1:11" ht="19.5" customHeight="1">
      <c r="A19" s="20" t="s">
        <v>65</v>
      </c>
      <c r="B19" s="25" t="s">
        <v>6</v>
      </c>
      <c r="C19" s="20" t="s">
        <v>66</v>
      </c>
      <c r="D19" s="20" t="s">
        <v>20</v>
      </c>
      <c r="E19" s="20" t="s">
        <v>24</v>
      </c>
      <c r="F19" s="20">
        <v>70.5</v>
      </c>
      <c r="G19" s="23">
        <f t="shared" si="3"/>
        <v>28.200000000000003</v>
      </c>
      <c r="H19" s="23">
        <v>82.2</v>
      </c>
      <c r="I19" s="23">
        <f t="shared" si="4"/>
        <v>49.32</v>
      </c>
      <c r="J19" s="23">
        <f t="shared" si="5"/>
        <v>77.52000000000001</v>
      </c>
      <c r="K19" s="26" t="s">
        <v>41</v>
      </c>
    </row>
    <row r="20" spans="1:11" ht="19.5" customHeight="1">
      <c r="A20" s="20" t="s">
        <v>67</v>
      </c>
      <c r="B20" s="25" t="s">
        <v>11</v>
      </c>
      <c r="C20" s="20" t="s">
        <v>68</v>
      </c>
      <c r="D20" s="20" t="s">
        <v>20</v>
      </c>
      <c r="E20" s="20" t="s">
        <v>24</v>
      </c>
      <c r="F20" s="20">
        <v>77</v>
      </c>
      <c r="G20" s="23">
        <f t="shared" si="3"/>
        <v>30.8</v>
      </c>
      <c r="H20" s="23">
        <v>74.2</v>
      </c>
      <c r="I20" s="23">
        <f t="shared" si="4"/>
        <v>44.52</v>
      </c>
      <c r="J20" s="23">
        <f t="shared" si="5"/>
        <v>75.32000000000001</v>
      </c>
      <c r="K20" s="26" t="s">
        <v>44</v>
      </c>
    </row>
    <row r="21" spans="1:11" ht="19.5" customHeight="1">
      <c r="A21" s="20" t="s">
        <v>69</v>
      </c>
      <c r="B21" s="26" t="s">
        <v>6</v>
      </c>
      <c r="C21" s="20" t="s">
        <v>70</v>
      </c>
      <c r="D21" s="20" t="s">
        <v>20</v>
      </c>
      <c r="E21" s="20" t="s">
        <v>24</v>
      </c>
      <c r="F21" s="20">
        <v>70.5</v>
      </c>
      <c r="G21" s="23">
        <f aca="true" t="shared" si="6" ref="G21:G27">SUM(F21*0.4)</f>
        <v>28.200000000000003</v>
      </c>
      <c r="H21" s="23">
        <v>74.2</v>
      </c>
      <c r="I21" s="23">
        <f t="shared" si="4"/>
        <v>44.52</v>
      </c>
      <c r="J21" s="23">
        <f t="shared" si="5"/>
        <v>72.72</v>
      </c>
      <c r="K21" s="26" t="s">
        <v>50</v>
      </c>
    </row>
    <row r="22" spans="1:11" ht="19.5" customHeight="1">
      <c r="A22" s="20" t="s">
        <v>25</v>
      </c>
      <c r="B22" s="25" t="s">
        <v>11</v>
      </c>
      <c r="C22" s="20" t="s">
        <v>26</v>
      </c>
      <c r="D22" s="20" t="s">
        <v>20</v>
      </c>
      <c r="E22" s="20" t="s">
        <v>27</v>
      </c>
      <c r="F22" s="22">
        <v>77.5</v>
      </c>
      <c r="G22" s="23">
        <f t="shared" si="6"/>
        <v>31</v>
      </c>
      <c r="H22" s="23">
        <v>88</v>
      </c>
      <c r="I22" s="23">
        <f t="shared" si="4"/>
        <v>52.8</v>
      </c>
      <c r="J22" s="23">
        <f t="shared" si="5"/>
        <v>83.8</v>
      </c>
      <c r="K22" s="26" t="s">
        <v>38</v>
      </c>
    </row>
    <row r="23" spans="1:11" ht="19.5" customHeight="1">
      <c r="A23" s="20" t="s">
        <v>71</v>
      </c>
      <c r="B23" s="25" t="s">
        <v>6</v>
      </c>
      <c r="C23" s="20" t="s">
        <v>72</v>
      </c>
      <c r="D23" s="20" t="s">
        <v>20</v>
      </c>
      <c r="E23" s="20" t="s">
        <v>27</v>
      </c>
      <c r="F23" s="22">
        <v>61.5</v>
      </c>
      <c r="G23" s="23">
        <f t="shared" si="6"/>
        <v>24.6</v>
      </c>
      <c r="H23" s="23">
        <v>75.2</v>
      </c>
      <c r="I23" s="23">
        <f t="shared" si="4"/>
        <v>45.12</v>
      </c>
      <c r="J23" s="23">
        <f t="shared" si="5"/>
        <v>69.72</v>
      </c>
      <c r="K23" s="26" t="s">
        <v>41</v>
      </c>
    </row>
    <row r="24" spans="1:11" ht="19.5" customHeight="1">
      <c r="A24" s="20" t="s">
        <v>73</v>
      </c>
      <c r="B24" s="25" t="s">
        <v>6</v>
      </c>
      <c r="C24" s="20" t="s">
        <v>74</v>
      </c>
      <c r="D24" s="20" t="s">
        <v>20</v>
      </c>
      <c r="E24" s="20" t="s">
        <v>27</v>
      </c>
      <c r="F24" s="22">
        <v>60.5</v>
      </c>
      <c r="G24" s="23">
        <f t="shared" si="6"/>
        <v>24.200000000000003</v>
      </c>
      <c r="H24" s="23" t="s">
        <v>75</v>
      </c>
      <c r="I24" s="23" t="s">
        <v>75</v>
      </c>
      <c r="J24" s="23">
        <v>24.2</v>
      </c>
      <c r="K24" s="26" t="s">
        <v>44</v>
      </c>
    </row>
    <row r="25" spans="1:11" ht="19.5" customHeight="1">
      <c r="A25" s="20" t="s">
        <v>28</v>
      </c>
      <c r="B25" s="25" t="s">
        <v>6</v>
      </c>
      <c r="C25" s="20" t="s">
        <v>29</v>
      </c>
      <c r="D25" s="20" t="s">
        <v>20</v>
      </c>
      <c r="E25" s="20" t="s">
        <v>30</v>
      </c>
      <c r="F25" s="20">
        <v>75</v>
      </c>
      <c r="G25" s="23">
        <f t="shared" si="6"/>
        <v>30</v>
      </c>
      <c r="H25" s="23">
        <v>84.2</v>
      </c>
      <c r="I25" s="23">
        <f>SUM(H25*0.6)</f>
        <v>50.52</v>
      </c>
      <c r="J25" s="23">
        <f>SUM(G25+I25)</f>
        <v>80.52000000000001</v>
      </c>
      <c r="K25" s="26" t="s">
        <v>38</v>
      </c>
    </row>
    <row r="26" spans="1:11" ht="19.5" customHeight="1">
      <c r="A26" s="20" t="s">
        <v>76</v>
      </c>
      <c r="B26" s="25" t="s">
        <v>11</v>
      </c>
      <c r="C26" s="20" t="s">
        <v>77</v>
      </c>
      <c r="D26" s="20" t="s">
        <v>20</v>
      </c>
      <c r="E26" s="20" t="s">
        <v>30</v>
      </c>
      <c r="F26" s="20">
        <v>75.5</v>
      </c>
      <c r="G26" s="23">
        <f t="shared" si="6"/>
        <v>30.200000000000003</v>
      </c>
      <c r="H26" s="23">
        <v>74.4</v>
      </c>
      <c r="I26" s="23">
        <f>SUM(H26*0.6)</f>
        <v>44.64</v>
      </c>
      <c r="J26" s="23">
        <f>SUM(G26+I26)</f>
        <v>74.84</v>
      </c>
      <c r="K26" s="26" t="s">
        <v>41</v>
      </c>
    </row>
    <row r="27" spans="1:11" ht="19.5" customHeight="1">
      <c r="A27" s="20" t="s">
        <v>78</v>
      </c>
      <c r="B27" s="25" t="s">
        <v>6</v>
      </c>
      <c r="C27" s="20" t="s">
        <v>79</v>
      </c>
      <c r="D27" s="20" t="s">
        <v>20</v>
      </c>
      <c r="E27" s="20" t="s">
        <v>30</v>
      </c>
      <c r="F27" s="20">
        <v>68.5</v>
      </c>
      <c r="G27" s="23">
        <f t="shared" si="6"/>
        <v>27.400000000000002</v>
      </c>
      <c r="H27" s="23">
        <v>76.8</v>
      </c>
      <c r="I27" s="23">
        <f>SUM(H27*0.6)</f>
        <v>46.08</v>
      </c>
      <c r="J27" s="23">
        <f>SUM(G27+I27)</f>
        <v>73.48</v>
      </c>
      <c r="K27" s="26" t="s">
        <v>44</v>
      </c>
    </row>
    <row r="28" ht="19.5" customHeight="1"/>
  </sheetData>
  <sheetProtection/>
  <mergeCells count="1">
    <mergeCell ref="A1:K1"/>
  </mergeCells>
  <printOptions/>
  <pageMargins left="0.8263888888888888" right="0.5111111111111111" top="0.9840277777777777" bottom="0.9840277777777777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80</v>
      </c>
    </row>
    <row r="2" ht="12.75">
      <c r="A2" s="2" t="s">
        <v>81</v>
      </c>
    </row>
    <row r="3" spans="1:3" ht="12.75">
      <c r="A3" s="3" t="s">
        <v>82</v>
      </c>
      <c r="C3" s="4" t="s">
        <v>83</v>
      </c>
    </row>
    <row r="4" ht="12.75">
      <c r="A4" s="3">
        <v>3</v>
      </c>
    </row>
    <row r="7" ht="12.75">
      <c r="A7" s="5" t="s">
        <v>84</v>
      </c>
    </row>
    <row r="8" ht="12.75">
      <c r="A8" s="6" t="s">
        <v>85</v>
      </c>
    </row>
    <row r="9" ht="12.75">
      <c r="A9" s="7" t="s">
        <v>86</v>
      </c>
    </row>
    <row r="10" ht="12.75">
      <c r="A10" s="6" t="s">
        <v>87</v>
      </c>
    </row>
    <row r="11" ht="12.75">
      <c r="A11" s="8" t="s">
        <v>88</v>
      </c>
    </row>
    <row r="14" ht="12.75">
      <c r="A14" s="4" t="s">
        <v>89</v>
      </c>
    </row>
    <row r="17" ht="12.75">
      <c r="C17" s="4" t="s">
        <v>90</v>
      </c>
    </row>
    <row r="20" ht="12.75">
      <c r="A20" s="9" t="s">
        <v>91</v>
      </c>
    </row>
    <row r="26" ht="12.75">
      <c r="C26" s="10" t="s">
        <v>92</v>
      </c>
    </row>
  </sheetData>
  <sheetProtection password="8863" sheet="1" objects="1"/>
  <printOptions/>
  <pageMargins left="0.75" right="0.75" top="1" bottom="1" header="0.5" footer="0.5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李本建</cp:lastModifiedBy>
  <cp:lastPrinted>2015-05-26T09:11:53Z</cp:lastPrinted>
  <dcterms:created xsi:type="dcterms:W3CDTF">2011-12-15T04:52:16Z</dcterms:created>
  <dcterms:modified xsi:type="dcterms:W3CDTF">2015-05-31T23:57:31Z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